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drawings/drawing2.xml" ContentType="application/vnd.openxmlformats-officedocument.drawing+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drawings/drawing3.xml" ContentType="application/vnd.openxmlformats-officedocument.drawing+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政策課\Desktop\"/>
    </mc:Choice>
  </mc:AlternateContent>
  <xr:revisionPtr revIDLastSave="0" documentId="13_ncr:1_{12540F5B-10D8-43CE-9D12-2286487B814A}" xr6:coauthVersionLast="47" xr6:coauthVersionMax="47" xr10:uidLastSave="{00000000-0000-0000-0000-000000000000}"/>
  <workbookProtection workbookAlgorithmName="SHA-512" workbookHashValue="oMiVFR3Ps6iA/lHPb2JBWaUNXMOutWYSdsvSPHMxEZ0J5SIFDEgfQZ0j/BHQFGUb/RLmTJ4WXa5MUWPdf0mEug==" workbookSaltValue="kHZRtK4zY9TXuzYeVbrefg==" workbookSpinCount="100000" lockStructure="1"/>
  <bookViews>
    <workbookView xWindow="38280" yWindow="-120" windowWidth="29040" windowHeight="15720" xr2:uid="{83EABAFB-C357-4367-9CA5-F9424291F70A}"/>
  </bookViews>
  <sheets>
    <sheet name="表紙" sheetId="17" r:id="rId1"/>
    <sheet name="1-2" sheetId="7" r:id="rId2"/>
    <sheet name="3-5" sheetId="1" r:id="rId3"/>
    <sheet name="6" sheetId="18" r:id="rId4"/>
    <sheet name="7-8" sheetId="14" r:id="rId5"/>
    <sheet name="集計シート　※触らないでください。" sheetId="8" r:id="rId6"/>
  </sheets>
  <definedNames>
    <definedName name="_Hlk164672689" localSheetId="4">'7-8'!#REF!</definedName>
    <definedName name="_Hlk165556063" localSheetId="1">'1-2'!#REF!</definedName>
    <definedName name="_xlnm.Print_Area" localSheetId="1">'1-2'!$A$1:$AN$175</definedName>
    <definedName name="_xlnm.Print_Area" localSheetId="2">'3-5'!$A$1:$I$151</definedName>
    <definedName name="_xlnm.Print_Area" localSheetId="3">'6'!$A$1:$AP$75</definedName>
    <definedName name="_xlnm.Print_Area" localSheetId="0">表紙!$A$1:$G$43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1" i="7" l="1"/>
  <c r="AD43" i="7"/>
  <c r="AD35" i="7"/>
  <c r="J121" i="1"/>
  <c r="J80" i="1"/>
  <c r="J77" i="1"/>
  <c r="J75" i="1" l="1"/>
  <c r="ADY2" i="8"/>
  <c r="ADM2" i="8"/>
  <c r="ACW2" i="8" l="1"/>
  <c r="ACV2" i="8"/>
  <c r="ACU2" i="8"/>
  <c r="AAR2" i="8"/>
  <c r="AAQ2" i="8"/>
  <c r="ACX2" i="8"/>
  <c r="ABG2" i="8"/>
  <c r="ABF2" i="8"/>
  <c r="ABE2" i="8"/>
  <c r="ZD2" i="8"/>
  <c r="ACT2" i="8" l="1"/>
  <c r="ACS2" i="8"/>
  <c r="ACM2" i="8"/>
  <c r="ACL2" i="8"/>
  <c r="ACK2" i="8"/>
  <c r="ABA2" i="8"/>
  <c r="AAZ2" i="8"/>
  <c r="AAY2" i="8"/>
  <c r="AAX2" i="8"/>
  <c r="AAE2" i="8"/>
  <c r="AAD2" i="8"/>
  <c r="AAC2" i="8"/>
  <c r="AAB2" i="8"/>
  <c r="AAA2" i="8"/>
  <c r="ZZ2" i="8"/>
  <c r="ZY2" i="8"/>
  <c r="ZX2" i="8"/>
  <c r="ZW2" i="8"/>
  <c r="ZV2" i="8"/>
  <c r="ZU2" i="8"/>
  <c r="ZT2" i="8"/>
  <c r="ZQ2" i="8"/>
  <c r="ZP2" i="8"/>
  <c r="ZO2" i="8"/>
  <c r="ZN2" i="8"/>
  <c r="ZM2" i="8"/>
  <c r="ZL2" i="8"/>
  <c r="ZK2" i="8"/>
  <c r="ZJ2" i="8"/>
  <c r="ZF2" i="8"/>
  <c r="Z159" i="7"/>
  <c r="AEH2" i="8" l="1"/>
  <c r="ADX2" i="8"/>
  <c r="ZC2" i="8" l="1"/>
  <c r="AEG2" i="8" l="1"/>
  <c r="AEF2" i="8"/>
  <c r="AEE2" i="8"/>
  <c r="AED2" i="8"/>
  <c r="AEC2" i="8"/>
  <c r="AEB2" i="8"/>
  <c r="AEA2" i="8"/>
  <c r="ADZ2" i="8"/>
  <c r="ADW2" i="8"/>
  <c r="ADV2" i="8"/>
  <c r="ADT2" i="8"/>
  <c r="ADU2" i="8"/>
  <c r="ADQ2" i="8"/>
  <c r="ADR2" i="8"/>
  <c r="ADS2" i="8"/>
  <c r="ADO2" i="8"/>
  <c r="ADP2" i="8"/>
  <c r="AEM2" i="8"/>
  <c r="AEI2" i="8"/>
  <c r="ZB2" i="8"/>
  <c r="ZA2" i="8"/>
  <c r="ADC2" i="8" l="1"/>
  <c r="ADL2" i="8" l="1"/>
  <c r="ADK2" i="8"/>
  <c r="ADI2" i="8"/>
  <c r="ADJ2" i="8"/>
  <c r="ADH2" i="8"/>
  <c r="ADF2" i="8"/>
  <c r="ADG2" i="8"/>
  <c r="ADE2" i="8"/>
  <c r="ADD2" i="8"/>
  <c r="AEL2" i="8"/>
  <c r="ADN2" i="8" l="1"/>
  <c r="ADB2" i="8"/>
  <c r="ADA2" i="8"/>
  <c r="ACZ2" i="8"/>
  <c r="ACY2" i="8"/>
  <c r="AFM2" i="8"/>
  <c r="AAW2" i="8" l="1"/>
  <c r="AAP2" i="8"/>
  <c r="AFL2" i="8"/>
  <c r="AFK2" i="8"/>
  <c r="AFJ2" i="8"/>
  <c r="AFI2" i="8"/>
  <c r="AFH2" i="8"/>
  <c r="AFG2" i="8"/>
  <c r="AFF2" i="8"/>
  <c r="AFC2" i="8"/>
  <c r="AFB2" i="8"/>
  <c r="AFA2" i="8"/>
  <c r="AEX2" i="8"/>
  <c r="AFE2" i="8"/>
  <c r="AFD2" i="8"/>
  <c r="AEZ2" i="8"/>
  <c r="AEY2" i="8"/>
  <c r="AEV2" i="8"/>
  <c r="AEW2" i="8"/>
  <c r="AEU2" i="8"/>
  <c r="AEO2" i="8"/>
  <c r="AEP2" i="8"/>
  <c r="AEQ2" i="8"/>
  <c r="AER2" i="8"/>
  <c r="AES2" i="8"/>
  <c r="AET2" i="8"/>
  <c r="AEN2" i="8"/>
  <c r="AEK2" i="8"/>
  <c r="AEJ2" i="8"/>
  <c r="AAS2" i="8" l="1"/>
  <c r="AAT2" i="8"/>
  <c r="AAU2" i="8"/>
  <c r="AAV2" i="8"/>
  <c r="AAO2" i="8"/>
  <c r="AAN2" i="8"/>
  <c r="AAM2" i="8"/>
  <c r="AAL2" i="8"/>
  <c r="AAJ2" i="8"/>
  <c r="AAH2" i="8" l="1"/>
  <c r="AAI2" i="8"/>
  <c r="AAK2" i="8"/>
  <c r="AAG2" i="8"/>
  <c r="AAF2" i="8"/>
  <c r="ZH2" i="8"/>
  <c r="ZG2" i="8"/>
  <c r="ZE2" i="8"/>
  <c r="ACN2" i="8"/>
  <c r="ACJ2" i="8"/>
  <c r="ABT2" i="8"/>
  <c r="ABB2" i="8"/>
  <c r="ZS2" i="8"/>
  <c r="ZR2" i="8"/>
  <c r="ZI2" i="8"/>
  <c r="WE2" i="8"/>
  <c r="Z14" i="18" s="1" a="1"/>
  <c r="Z14" i="18" s="1"/>
  <c r="VX2" i="8"/>
  <c r="J14" i="18" s="1" a="1"/>
  <c r="J14" i="18" s="1"/>
  <c r="V2" i="8"/>
  <c r="H22" i="1"/>
  <c r="H21" i="1"/>
  <c r="H20" i="1"/>
  <c r="H24" i="1" s="1"/>
  <c r="F22" i="1"/>
  <c r="F21" i="1"/>
  <c r="H9" i="1"/>
  <c r="F9" i="1"/>
  <c r="ACP2" i="8" l="1"/>
  <c r="ACQ2" i="8"/>
  <c r="ACR2" i="8"/>
  <c r="ACO2" i="8"/>
  <c r="ABX2" i="8" l="1"/>
  <c r="ABY2" i="8"/>
  <c r="ABZ2" i="8"/>
  <c r="ACA2" i="8"/>
  <c r="ACB2" i="8"/>
  <c r="ACC2" i="8"/>
  <c r="ACD2" i="8"/>
  <c r="ACE2" i="8"/>
  <c r="ACF2" i="8"/>
  <c r="ACG2" i="8"/>
  <c r="ACH2" i="8"/>
  <c r="ACI2" i="8"/>
  <c r="ABW2" i="8"/>
  <c r="ABV2" i="8"/>
  <c r="ABU2" i="8"/>
  <c r="ABI2" i="8"/>
  <c r="ABH2" i="8"/>
  <c r="ABJ2" i="8"/>
  <c r="ABK2" i="8"/>
  <c r="ABL2" i="8"/>
  <c r="ABM2" i="8"/>
  <c r="ABN2" i="8"/>
  <c r="ABO2" i="8"/>
  <c r="ABP2" i="8"/>
  <c r="ABQ2" i="8"/>
  <c r="ABR2" i="8"/>
  <c r="ABS2" i="8"/>
  <c r="ABD2" i="8" l="1"/>
  <c r="ABC2" i="8"/>
  <c r="BT2" i="8" l="1"/>
  <c r="BS2" i="8"/>
  <c r="AW2" i="8"/>
  <c r="AV2" i="8"/>
  <c r="O73" i="18"/>
  <c r="H120" i="1"/>
  <c r="F120" i="1"/>
  <c r="H79" i="1"/>
  <c r="F79" i="1"/>
  <c r="Z67" i="7"/>
  <c r="L67" i="7"/>
  <c r="YY2" i="8" l="1"/>
  <c r="YX2" i="8"/>
  <c r="YW2" i="8"/>
  <c r="YV2" i="8"/>
  <c r="YU2" i="8"/>
  <c r="YT2" i="8"/>
  <c r="YS2" i="8"/>
  <c r="YR2" i="8"/>
  <c r="YQ2" i="8"/>
  <c r="YP2" i="8"/>
  <c r="YO2" i="8"/>
  <c r="YN2" i="8"/>
  <c r="YM2" i="8"/>
  <c r="YL2" i="8"/>
  <c r="YK2" i="8"/>
  <c r="YJ2" i="8"/>
  <c r="YI2" i="8"/>
  <c r="YH2" i="8"/>
  <c r="YG2" i="8"/>
  <c r="YF2" i="8"/>
  <c r="YE2" i="8"/>
  <c r="YD2" i="8"/>
  <c r="YC2" i="8"/>
  <c r="YB2" i="8"/>
  <c r="YA2" i="8"/>
  <c r="XZ2" i="8"/>
  <c r="XY2" i="8"/>
  <c r="XX2" i="8"/>
  <c r="X73" i="18" l="1"/>
  <c r="YZ2" i="8" s="1"/>
  <c r="XV2" i="8"/>
  <c r="XU2" i="8"/>
  <c r="XT2" i="8"/>
  <c r="XS2" i="8"/>
  <c r="XR2" i="8"/>
  <c r="XQ2" i="8"/>
  <c r="XP2" i="8"/>
  <c r="XO2" i="8"/>
  <c r="XN2" i="8"/>
  <c r="XM2" i="8"/>
  <c r="XL2" i="8"/>
  <c r="XJ2" i="8"/>
  <c r="XI2" i="8"/>
  <c r="XH2" i="8"/>
  <c r="XG2" i="8"/>
  <c r="XF2" i="8"/>
  <c r="XE2" i="8"/>
  <c r="XD2" i="8"/>
  <c r="AD55" i="18" l="1"/>
  <c r="XW2" i="8" s="1"/>
  <c r="XC2" i="8" l="1"/>
  <c r="XB2" i="8"/>
  <c r="XA2" i="8"/>
  <c r="WZ2" i="8"/>
  <c r="WY2" i="8"/>
  <c r="WX2" i="8"/>
  <c r="WW2" i="8"/>
  <c r="WV2" i="8"/>
  <c r="WU2" i="8"/>
  <c r="WT2" i="8"/>
  <c r="WS2" i="8"/>
  <c r="WR2" i="8"/>
  <c r="WQ2" i="8"/>
  <c r="WP2" i="8"/>
  <c r="WO2" i="8"/>
  <c r="WN2" i="8"/>
  <c r="WM2" i="8"/>
  <c r="WL2" i="8"/>
  <c r="WJ2" i="8"/>
  <c r="WI2" i="8"/>
  <c r="WH2" i="8"/>
  <c r="WG2" i="8"/>
  <c r="WC2" i="8"/>
  <c r="WB2" i="8"/>
  <c r="WA2" i="8"/>
  <c r="VZ2" i="8"/>
  <c r="WF2" i="8"/>
  <c r="Z19" i="18" l="1"/>
  <c r="WK2" i="8" s="1"/>
  <c r="VY2" i="8" l="1"/>
  <c r="U55" i="18"/>
  <c r="XK2" i="8" s="1"/>
  <c r="J19" i="18" l="1"/>
  <c r="WD2" i="8" s="1"/>
  <c r="VV2" i="8"/>
  <c r="VU2" i="8"/>
  <c r="VT2" i="8"/>
  <c r="VS2" i="8"/>
  <c r="VR2" i="8"/>
  <c r="VQ2" i="8"/>
  <c r="VO2" i="8"/>
  <c r="VN2" i="8"/>
  <c r="VM2" i="8"/>
  <c r="VL2" i="8"/>
  <c r="VK2" i="8"/>
  <c r="VI2" i="8"/>
  <c r="VH2" i="8"/>
  <c r="VG2" i="8"/>
  <c r="VF2" i="8"/>
  <c r="VE2" i="8"/>
  <c r="VD2" i="8"/>
  <c r="VC2" i="8"/>
  <c r="VB2" i="8"/>
  <c r="VA2" i="8"/>
  <c r="UZ2" i="8"/>
  <c r="UY2" i="8"/>
  <c r="UX2" i="8"/>
  <c r="UW2" i="8"/>
  <c r="UV2" i="8"/>
  <c r="UU2" i="8"/>
  <c r="UT2" i="8"/>
  <c r="US2" i="8"/>
  <c r="UR2" i="8"/>
  <c r="UQ2" i="8"/>
  <c r="UN2" i="8"/>
  <c r="UM2" i="8"/>
  <c r="UL2" i="8"/>
  <c r="UK2" i="8"/>
  <c r="UJ2" i="8"/>
  <c r="UI2" i="8"/>
  <c r="UG2" i="8"/>
  <c r="UF2" i="8"/>
  <c r="UE2" i="8"/>
  <c r="UD2" i="8"/>
  <c r="UC2" i="8"/>
  <c r="UA2" i="8"/>
  <c r="TZ2" i="8"/>
  <c r="TY2" i="8"/>
  <c r="TX2" i="8"/>
  <c r="TW2" i="8"/>
  <c r="TV2" i="8"/>
  <c r="TU2" i="8"/>
  <c r="TT2" i="8"/>
  <c r="TS2" i="8"/>
  <c r="TR2" i="8"/>
  <c r="TQ2" i="8"/>
  <c r="TP2" i="8"/>
  <c r="TO2" i="8"/>
  <c r="TN2" i="8"/>
  <c r="TM2" i="8"/>
  <c r="TL2" i="8"/>
  <c r="TK2" i="8"/>
  <c r="TJ2" i="8"/>
  <c r="TI2" i="8"/>
  <c r="TF2" i="8"/>
  <c r="TE2" i="8"/>
  <c r="TC2" i="8"/>
  <c r="TB2" i="8"/>
  <c r="TA2" i="8"/>
  <c r="SZ2" i="8"/>
  <c r="SY2" i="8"/>
  <c r="SW2" i="8"/>
  <c r="SV2" i="8"/>
  <c r="SU2" i="8"/>
  <c r="ST2" i="8"/>
  <c r="SS2" i="8"/>
  <c r="SR2" i="8"/>
  <c r="SQ2" i="8"/>
  <c r="SP2" i="8"/>
  <c r="SO2" i="8"/>
  <c r="SN2" i="8"/>
  <c r="SM2" i="8"/>
  <c r="SL2" i="8"/>
  <c r="SK2" i="8"/>
  <c r="SJ2" i="8"/>
  <c r="SI2" i="8"/>
  <c r="SH2" i="8"/>
  <c r="SG2" i="8"/>
  <c r="SF2" i="8"/>
  <c r="SE2" i="8"/>
  <c r="SB2" i="8"/>
  <c r="SA2" i="8"/>
  <c r="RY2" i="8"/>
  <c r="RX2" i="8"/>
  <c r="RW2" i="8"/>
  <c r="RV2" i="8"/>
  <c r="RU2" i="8"/>
  <c r="RS2" i="8"/>
  <c r="RR2" i="8"/>
  <c r="RQ2" i="8"/>
  <c r="RP2" i="8"/>
  <c r="RO2" i="8"/>
  <c r="RN2" i="8"/>
  <c r="RM2" i="8"/>
  <c r="RL2" i="8"/>
  <c r="RK2" i="8"/>
  <c r="RJ2" i="8"/>
  <c r="RI2" i="8"/>
  <c r="RH2" i="8"/>
  <c r="RG2" i="8"/>
  <c r="RF2" i="8"/>
  <c r="RE2" i="8"/>
  <c r="RD2" i="8"/>
  <c r="RC2" i="8"/>
  <c r="RB2" i="8"/>
  <c r="RA2" i="8"/>
  <c r="QX2" i="8" l="1"/>
  <c r="QW2" i="8"/>
  <c r="QV2" i="8"/>
  <c r="QU2" i="8"/>
  <c r="QT2" i="8"/>
  <c r="QS2" i="8"/>
  <c r="QR2" i="8"/>
  <c r="QQ2" i="8"/>
  <c r="QP2" i="8"/>
  <c r="QO2" i="8"/>
  <c r="QN2" i="8"/>
  <c r="QM2" i="8"/>
  <c r="QL2" i="8"/>
  <c r="QK2" i="8"/>
  <c r="QJ2" i="8"/>
  <c r="QI2" i="8"/>
  <c r="QG2" i="8"/>
  <c r="QF2" i="8"/>
  <c r="QE2" i="8"/>
  <c r="QD2" i="8"/>
  <c r="QC2" i="8"/>
  <c r="QB2" i="8"/>
  <c r="QA2" i="8"/>
  <c r="PZ2" i="8"/>
  <c r="PY2" i="8"/>
  <c r="PX2" i="8"/>
  <c r="PW2" i="8"/>
  <c r="PV2" i="8"/>
  <c r="PU2" i="8"/>
  <c r="PT2" i="8"/>
  <c r="PS2" i="8"/>
  <c r="PR2" i="8"/>
  <c r="PP2" i="8"/>
  <c r="PO2" i="8"/>
  <c r="PN2" i="8"/>
  <c r="PM2" i="8"/>
  <c r="PL2" i="8"/>
  <c r="PK2" i="8"/>
  <c r="PJ2" i="8"/>
  <c r="PI2" i="8"/>
  <c r="PH2" i="8"/>
  <c r="PG2" i="8"/>
  <c r="PF2" i="8"/>
  <c r="PE2" i="8"/>
  <c r="PD2" i="8"/>
  <c r="PB2" i="8"/>
  <c r="PA2" i="8"/>
  <c r="OZ2" i="8"/>
  <c r="OY2" i="8"/>
  <c r="OX2" i="8"/>
  <c r="OW2" i="8"/>
  <c r="OV2" i="8"/>
  <c r="OU2" i="8"/>
  <c r="OT2" i="8"/>
  <c r="OS2" i="8"/>
  <c r="OR2" i="8"/>
  <c r="OQ2" i="8"/>
  <c r="OP2" i="8"/>
  <c r="OO2" i="8"/>
  <c r="ON2" i="8"/>
  <c r="OM2" i="8"/>
  <c r="OL2" i="8"/>
  <c r="OK2" i="8"/>
  <c r="OJ2" i="8"/>
  <c r="OI2" i="8"/>
  <c r="OH2" i="8"/>
  <c r="OG2" i="8"/>
  <c r="OF2" i="8"/>
  <c r="OD2" i="8"/>
  <c r="OC2" i="8"/>
  <c r="OB2" i="8"/>
  <c r="NZ2" i="8"/>
  <c r="NY2" i="8"/>
  <c r="NX2" i="8"/>
  <c r="NW2" i="8"/>
  <c r="NV2" i="8"/>
  <c r="NU2" i="8"/>
  <c r="NT2" i="8"/>
  <c r="NS2" i="8"/>
  <c r="NR2" i="8"/>
  <c r="NQ2" i="8"/>
  <c r="NP2" i="8"/>
  <c r="NO2" i="8"/>
  <c r="NN2" i="8"/>
  <c r="NM2" i="8"/>
  <c r="NL2" i="8"/>
  <c r="H135" i="1" l="1"/>
  <c r="H115" i="1"/>
  <c r="H94" i="1"/>
  <c r="H74" i="1"/>
  <c r="J142" i="1"/>
  <c r="J131" i="1"/>
  <c r="J127" i="1"/>
  <c r="J125" i="1"/>
  <c r="J90" i="1"/>
  <c r="J86" i="1"/>
  <c r="J84" i="1"/>
  <c r="J57" i="1"/>
  <c r="J51" i="1"/>
  <c r="J40" i="1"/>
  <c r="J34" i="1"/>
  <c r="J18" i="1"/>
  <c r="SX2" i="8" l="1"/>
  <c r="H148" i="1"/>
  <c r="VW2" i="8" s="1"/>
  <c r="UP2" i="8"/>
  <c r="VJ2" i="8"/>
  <c r="H103" i="1"/>
  <c r="TG2" i="8" s="1"/>
  <c r="SD2" i="8"/>
  <c r="H100" i="1"/>
  <c r="TD2" i="8" s="1"/>
  <c r="H141" i="1"/>
  <c r="VP2" i="8" s="1"/>
  <c r="NK2" i="8"/>
  <c r="NJ2" i="8"/>
  <c r="NI2" i="8"/>
  <c r="NH2" i="8"/>
  <c r="NG2" i="8"/>
  <c r="NF2" i="8"/>
  <c r="NE2" i="8"/>
  <c r="ND2" i="8"/>
  <c r="NC2" i="8"/>
  <c r="NB2" i="8"/>
  <c r="NA2" i="8"/>
  <c r="MZ2" i="8"/>
  <c r="MY2" i="8"/>
  <c r="Z160" i="7" l="1"/>
  <c r="MX2" i="8" s="1"/>
  <c r="MW2" i="8"/>
  <c r="MT2" i="8"/>
  <c r="MQ2" i="8"/>
  <c r="MV2" i="8"/>
  <c r="MU2" i="8"/>
  <c r="MS2" i="8"/>
  <c r="MR2" i="8"/>
  <c r="MN2" i="8"/>
  <c r="MK2" i="8"/>
  <c r="MP2" i="8"/>
  <c r="MO2" i="8"/>
  <c r="MM2" i="8"/>
  <c r="ML2" i="8"/>
  <c r="MG2" i="8"/>
  <c r="MC2" i="8"/>
  <c r="MJ2" i="8"/>
  <c r="MI2" i="8"/>
  <c r="MH2" i="8"/>
  <c r="MF2" i="8"/>
  <c r="ME2" i="8"/>
  <c r="MD2" i="8"/>
  <c r="LY2" i="8" l="1"/>
  <c r="LU2" i="8"/>
  <c r="MB2" i="8"/>
  <c r="MA2" i="8"/>
  <c r="LZ2" i="8"/>
  <c r="LW2" i="8"/>
  <c r="LX2" i="8"/>
  <c r="LV2" i="8"/>
  <c r="LR2" i="8"/>
  <c r="LO2" i="8"/>
  <c r="LT2" i="8"/>
  <c r="LS2" i="8"/>
  <c r="LQ2" i="8"/>
  <c r="LP2" i="8"/>
  <c r="LL2" i="8"/>
  <c r="LI2" i="8"/>
  <c r="LN2" i="8"/>
  <c r="LM2" i="8"/>
  <c r="LK2" i="8"/>
  <c r="LJ2" i="8"/>
  <c r="LF2" i="8"/>
  <c r="LC2" i="8"/>
  <c r="LH2" i="8"/>
  <c r="LG2" i="8"/>
  <c r="LE2" i="8"/>
  <c r="LD2" i="8"/>
  <c r="KY2" i="8" l="1"/>
  <c r="KU2" i="8"/>
  <c r="LB2" i="8"/>
  <c r="LA2" i="8"/>
  <c r="KZ2" i="8"/>
  <c r="KX2" i="8"/>
  <c r="KW2" i="8"/>
  <c r="KV2" i="8"/>
  <c r="KR2" i="8"/>
  <c r="KO2" i="8"/>
  <c r="KT2" i="8"/>
  <c r="KS2" i="8"/>
  <c r="KQ2" i="8"/>
  <c r="KP2" i="8"/>
  <c r="KK2" i="8"/>
  <c r="KG2" i="8"/>
  <c r="KN2" i="8"/>
  <c r="KM2" i="8"/>
  <c r="KL2" i="8"/>
  <c r="KJ2" i="8"/>
  <c r="KI2" i="8"/>
  <c r="KH2" i="8"/>
  <c r="KC2" i="8"/>
  <c r="JY2" i="8"/>
  <c r="KF2" i="8"/>
  <c r="KE2" i="8"/>
  <c r="KD2" i="8"/>
  <c r="KB2" i="8"/>
  <c r="KA2" i="8"/>
  <c r="JZ2" i="8"/>
  <c r="JS2" i="8"/>
  <c r="JM2" i="8"/>
  <c r="JX2" i="8"/>
  <c r="JW2" i="8"/>
  <c r="JV2" i="8"/>
  <c r="JU2" i="8"/>
  <c r="JT2" i="8"/>
  <c r="JR2" i="8"/>
  <c r="JQ2" i="8"/>
  <c r="JP2" i="8"/>
  <c r="JO2" i="8"/>
  <c r="JN2" i="8"/>
  <c r="JG2" i="8"/>
  <c r="JA2" i="8"/>
  <c r="JI2" i="8"/>
  <c r="JL2" i="8"/>
  <c r="JK2" i="8"/>
  <c r="JJ2" i="8"/>
  <c r="JH2" i="8"/>
  <c r="JF2" i="8"/>
  <c r="JE2" i="8"/>
  <c r="JD2" i="8"/>
  <c r="JC2" i="8"/>
  <c r="JB2" i="8"/>
  <c r="IU2" i="8"/>
  <c r="IO2" i="8"/>
  <c r="IZ2" i="8"/>
  <c r="IY2" i="8"/>
  <c r="IX2" i="8"/>
  <c r="IW2" i="8"/>
  <c r="IV2" i="8"/>
  <c r="IT2" i="8"/>
  <c r="IS2" i="8"/>
  <c r="IR2" i="8"/>
  <c r="IQ2" i="8"/>
  <c r="IP2" i="8"/>
  <c r="II2" i="8"/>
  <c r="IC2" i="8"/>
  <c r="IN2" i="8"/>
  <c r="IM2" i="8"/>
  <c r="IL2" i="8"/>
  <c r="IK2" i="8"/>
  <c r="IJ2" i="8"/>
  <c r="IE2" i="8"/>
  <c r="IF2" i="8"/>
  <c r="IG2" i="8"/>
  <c r="IH2" i="8"/>
  <c r="ID2" i="8"/>
  <c r="CN2" i="8"/>
  <c r="HZ2" i="8"/>
  <c r="HW2" i="8"/>
  <c r="IB2" i="8"/>
  <c r="IA2" i="8"/>
  <c r="HY2" i="8"/>
  <c r="HX2" i="8"/>
  <c r="HT2" i="8"/>
  <c r="HQ2" i="8"/>
  <c r="HV2" i="8"/>
  <c r="HU2" i="8"/>
  <c r="HS2" i="8"/>
  <c r="HR2" i="8"/>
  <c r="HJ2" i="8" l="1"/>
  <c r="HC2" i="8"/>
  <c r="HP2" i="8"/>
  <c r="HO2" i="8"/>
  <c r="HN2" i="8"/>
  <c r="HM2" i="8"/>
  <c r="HL2" i="8"/>
  <c r="HK2" i="8"/>
  <c r="HI2" i="8"/>
  <c r="HH2" i="8"/>
  <c r="HG2" i="8"/>
  <c r="HF2" i="8"/>
  <c r="HE2" i="8"/>
  <c r="HD2" i="8"/>
  <c r="GV2" i="8"/>
  <c r="GO2" i="8"/>
  <c r="HB2" i="8"/>
  <c r="HA2" i="8"/>
  <c r="GZ2" i="8"/>
  <c r="GY2" i="8"/>
  <c r="GX2" i="8"/>
  <c r="GW2" i="8"/>
  <c r="GU2" i="8"/>
  <c r="GT2" i="8"/>
  <c r="GS2" i="8"/>
  <c r="GR2" i="8"/>
  <c r="GQ2" i="8"/>
  <c r="GP2" i="8"/>
  <c r="GH2" i="8" l="1"/>
  <c r="GA2" i="8"/>
  <c r="GN2" i="8"/>
  <c r="GM2" i="8"/>
  <c r="GL2" i="8"/>
  <c r="GK2" i="8"/>
  <c r="GJ2" i="8"/>
  <c r="GI2" i="8"/>
  <c r="GG2" i="8"/>
  <c r="GF2" i="8"/>
  <c r="GE2" i="8"/>
  <c r="GD2" i="8"/>
  <c r="GC2" i="8"/>
  <c r="GB2" i="8"/>
  <c r="FX2" i="8" l="1"/>
  <c r="FU2" i="8"/>
  <c r="FR2" i="8"/>
  <c r="FO2" i="8"/>
  <c r="FZ2" i="8"/>
  <c r="FY2" i="8"/>
  <c r="FW2" i="8"/>
  <c r="FV2" i="8"/>
  <c r="FT2" i="8"/>
  <c r="FS2" i="8"/>
  <c r="FQ2" i="8"/>
  <c r="FP2" i="8"/>
  <c r="FK2" i="8"/>
  <c r="FH2" i="8"/>
  <c r="FN2" i="8"/>
  <c r="FM2" i="8"/>
  <c r="FL2" i="8"/>
  <c r="FJ2" i="8"/>
  <c r="FI2" i="8"/>
  <c r="FE2" i="8" l="1"/>
  <c r="FB2" i="8"/>
  <c r="FG2" i="8"/>
  <c r="FF2" i="8"/>
  <c r="FD2" i="8"/>
  <c r="FC2" i="8"/>
  <c r="EX2" i="8"/>
  <c r="ET2" i="8"/>
  <c r="FA2" i="8"/>
  <c r="EZ2" i="8"/>
  <c r="EY2" i="8"/>
  <c r="EW2" i="8"/>
  <c r="EV2" i="8"/>
  <c r="EU2" i="8"/>
  <c r="EQ2" i="8"/>
  <c r="EN2" i="8"/>
  <c r="ES2" i="8"/>
  <c r="ER2" i="8"/>
  <c r="EP2" i="8"/>
  <c r="EO2" i="8"/>
  <c r="EJ2" i="8"/>
  <c r="EF2" i="8"/>
  <c r="EM2" i="8"/>
  <c r="EL2" i="8"/>
  <c r="EK2" i="8"/>
  <c r="EI2" i="8"/>
  <c r="EH2" i="8"/>
  <c r="EG2" i="8"/>
  <c r="EC2" i="8"/>
  <c r="DZ2" i="8"/>
  <c r="EE2" i="8"/>
  <c r="ED2" i="8"/>
  <c r="EB2" i="8"/>
  <c r="EA2" i="8"/>
  <c r="DW2" i="8"/>
  <c r="DT2" i="8"/>
  <c r="DY2" i="8"/>
  <c r="DX2" i="8"/>
  <c r="DV2" i="8"/>
  <c r="DU2" i="8"/>
  <c r="DO2" i="8" l="1"/>
  <c r="DK2" i="8"/>
  <c r="DS2" i="8"/>
  <c r="DR2" i="8"/>
  <c r="DQ2" i="8"/>
  <c r="DP2" i="8"/>
  <c r="DN2" i="8"/>
  <c r="DM2" i="8"/>
  <c r="DL2" i="8"/>
  <c r="DF2" i="8"/>
  <c r="DH2" i="8"/>
  <c r="DI2" i="8"/>
  <c r="DJ2" i="8"/>
  <c r="DG2" i="8"/>
  <c r="CX2" i="8"/>
  <c r="CZ2" i="8"/>
  <c r="DA2" i="8"/>
  <c r="DB2" i="8"/>
  <c r="DC2" i="8"/>
  <c r="DD2" i="8"/>
  <c r="DE2" i="8"/>
  <c r="CY2" i="8"/>
  <c r="CT2" i="8"/>
  <c r="CW2" i="8"/>
  <c r="CV2" i="8"/>
  <c r="CU2" i="8"/>
  <c r="CO2" i="8"/>
  <c r="CP2" i="8"/>
  <c r="CQ2" i="8"/>
  <c r="CR2" i="8"/>
  <c r="CS2" i="8"/>
  <c r="CM2" i="8" l="1"/>
  <c r="BP2" i="8"/>
  <c r="AR2" i="8" l="1"/>
  <c r="AQ2" i="8"/>
  <c r="AP2" i="8"/>
  <c r="AO2" i="8"/>
  <c r="AN2" i="8"/>
  <c r="AM2" i="8"/>
  <c r="AL2" i="8"/>
  <c r="AK2" i="8"/>
  <c r="AJ2" i="8"/>
  <c r="AI2" i="8"/>
  <c r="AH2" i="8"/>
  <c r="AG2" i="8"/>
  <c r="AF2" i="8"/>
  <c r="AE2" i="8"/>
  <c r="AD2" i="8"/>
  <c r="AC2" i="8"/>
  <c r="U47" i="7"/>
  <c r="AS2" i="8" s="1"/>
  <c r="F43" i="1" l="1"/>
  <c r="PC2" i="8" s="1"/>
  <c r="F135" i="1" l="1"/>
  <c r="UB2" i="8" l="1"/>
  <c r="J134" i="1"/>
  <c r="F74" i="1"/>
  <c r="J74" i="1" l="1"/>
  <c r="QZ2" i="8"/>
  <c r="H63" i="1"/>
  <c r="QY2" i="8" s="1"/>
  <c r="H43" i="1"/>
  <c r="PQ2" i="8" s="1"/>
  <c r="CL2" i="8" l="1"/>
  <c r="CJ2" i="8"/>
  <c r="CH2" i="8"/>
  <c r="CF2" i="8"/>
  <c r="CD2" i="8"/>
  <c r="CB2" i="8"/>
  <c r="BZ2" i="8"/>
  <c r="BX2" i="8"/>
  <c r="BV2" i="8"/>
  <c r="BR2" i="8"/>
  <c r="CK2" i="8"/>
  <c r="CI2" i="8"/>
  <c r="CG2" i="8"/>
  <c r="CE2" i="8"/>
  <c r="CC2" i="8"/>
  <c r="CA2" i="8"/>
  <c r="BY2" i="8"/>
  <c r="BW2" i="8"/>
  <c r="BU2" i="8"/>
  <c r="BQ2" i="8"/>
  <c r="BO2" i="8"/>
  <c r="BM2" i="8"/>
  <c r="BK2" i="8"/>
  <c r="BI2" i="8"/>
  <c r="BG2" i="8"/>
  <c r="BE2" i="8"/>
  <c r="BC2" i="8"/>
  <c r="BA2" i="8"/>
  <c r="AY2" i="8"/>
  <c r="AU2" i="8"/>
  <c r="BN2" i="8"/>
  <c r="BL2" i="8"/>
  <c r="BJ2" i="8"/>
  <c r="BH2" i="8"/>
  <c r="BF2" i="8"/>
  <c r="BD2" i="8"/>
  <c r="BB2" i="8"/>
  <c r="AZ2" i="8"/>
  <c r="AX2" i="8"/>
  <c r="AT2" i="8"/>
  <c r="AB2" i="8" l="1"/>
  <c r="X2" i="8"/>
  <c r="Y2" i="8"/>
  <c r="Z2" i="8"/>
  <c r="AA2" i="8"/>
  <c r="W2" i="8"/>
  <c r="U2" i="8" l="1"/>
  <c r="S2" i="8"/>
  <c r="T2" i="8"/>
  <c r="R2" i="8"/>
  <c r="G19" i="7" l="1"/>
  <c r="F94" i="1" l="1"/>
  <c r="B2" i="8"/>
  <c r="RT2" i="8" l="1"/>
  <c r="J93" i="1"/>
  <c r="Q2" i="8"/>
  <c r="P2" i="8"/>
  <c r="N2" i="8" l="1"/>
  <c r="M2" i="8"/>
  <c r="L2" i="8"/>
  <c r="K2" i="8"/>
  <c r="J2" i="8"/>
  <c r="I2" i="8"/>
  <c r="H2" i="8"/>
  <c r="G2" i="8"/>
  <c r="F2" i="8"/>
  <c r="E2" i="8"/>
  <c r="D2" i="8"/>
  <c r="C2" i="8"/>
  <c r="O2" i="8" l="1"/>
  <c r="J9" i="1" l="1"/>
  <c r="F20" i="1"/>
  <c r="F63" i="1"/>
  <c r="QH2" i="8" s="1"/>
  <c r="F24" i="1" l="1"/>
  <c r="OE2" i="8" s="1"/>
  <c r="OA2" i="8"/>
  <c r="F115" i="1"/>
  <c r="J115" i="1" l="1"/>
  <c r="TH2" i="8"/>
  <c r="J24" i="1"/>
  <c r="F148" i="1"/>
  <c r="UO2" i="8" s="1"/>
  <c r="F100" i="1"/>
  <c r="RZ2" i="8" s="1"/>
  <c r="F141" i="1"/>
  <c r="UH2" i="8" s="1"/>
  <c r="F103" i="1"/>
  <c r="SC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<sst xmlns="http://schemas.openxmlformats.org/spreadsheetml/2006/main" count="2408" uniqueCount="1631">
  <si>
    <t>A）入院診療収入</t>
  </si>
  <si>
    <t>B）室料差額収益</t>
  </si>
  <si>
    <t>C）外来診療収入</t>
  </si>
  <si>
    <t>D）その他医業収入</t>
  </si>
  <si>
    <t>Ｅ）材料費</t>
  </si>
  <si>
    <t>Ｈ）設備関係費</t>
  </si>
  <si>
    <t>Ｉ）研究研修費</t>
  </si>
  <si>
    <t>Ｊ）経費</t>
  </si>
  <si>
    <t>Ｋ）控除対象外消費税等負担額</t>
  </si>
  <si>
    <t>Ｌ）本部費配賦額</t>
  </si>
  <si>
    <t>④医業外収益</t>
  </si>
  <si>
    <t>⑤医業外費用</t>
  </si>
  <si>
    <r>
      <t>⑥経常利益（（①＋④）－（②＋⑤））</t>
    </r>
    <r>
      <rPr>
        <sz val="11"/>
        <color rgb="FFFF0000"/>
        <rFont val="HG丸ｺﾞｼｯｸM-PRO"/>
        <family val="3"/>
        <charset val="128"/>
      </rPr>
      <t>（入力不要）</t>
    </r>
  </si>
  <si>
    <t>（再掲）減価償却費</t>
    <phoneticPr fontId="5"/>
  </si>
  <si>
    <t>千円</t>
    <phoneticPr fontId="5"/>
  </si>
  <si>
    <r>
      <t>②医業費用（Ｅ～Ｌの合計）</t>
    </r>
    <r>
      <rPr>
        <sz val="11"/>
        <color rgb="FFFF0000"/>
        <rFont val="HG丸ｺﾞｼｯｸM-PRO"/>
        <family val="3"/>
        <charset val="128"/>
      </rPr>
      <t>（入力不要）</t>
    </r>
    <phoneticPr fontId="5"/>
  </si>
  <si>
    <r>
      <t>①医業収益（Ａ＋Ｂ＋Ｃ＋D）</t>
    </r>
    <r>
      <rPr>
        <sz val="11"/>
        <color rgb="FFFF0000"/>
        <rFont val="HG丸ｺﾞｼｯｸM-PRO"/>
        <family val="3"/>
        <charset val="128"/>
      </rPr>
      <t>（入力不要）</t>
    </r>
    <phoneticPr fontId="5"/>
  </si>
  <si>
    <r>
      <t>③医業利益（①－②）</t>
    </r>
    <r>
      <rPr>
        <sz val="11"/>
        <color rgb="FFFF0000"/>
        <rFont val="HG丸ｺﾞｼｯｸM-PRO"/>
        <family val="3"/>
        <charset val="128"/>
      </rPr>
      <t>（入力不要）</t>
    </r>
    <phoneticPr fontId="5"/>
  </si>
  <si>
    <t>５. 損益等</t>
    <phoneticPr fontId="5"/>
  </si>
  <si>
    <t>◆（５－１）医業損益（月）</t>
    <phoneticPr fontId="5"/>
  </si>
  <si>
    <t>【11・12】</t>
  </si>
  <si>
    <t>初・再診</t>
  </si>
  <si>
    <t>【13・14】</t>
  </si>
  <si>
    <t>医学管理・在宅</t>
  </si>
  <si>
    <t>【20】</t>
  </si>
  <si>
    <t>投薬</t>
  </si>
  <si>
    <t>【30】</t>
  </si>
  <si>
    <t>注射</t>
  </si>
  <si>
    <t>【40】</t>
  </si>
  <si>
    <t>処置</t>
  </si>
  <si>
    <t>【50】</t>
  </si>
  <si>
    <t>手術・麻酔</t>
  </si>
  <si>
    <t>【60】</t>
  </si>
  <si>
    <t>検査・病理</t>
  </si>
  <si>
    <t>【70】</t>
  </si>
  <si>
    <t>画像診断</t>
  </si>
  <si>
    <t>その他</t>
  </si>
  <si>
    <t>外来診療報酬 行為別内訳</t>
    <phoneticPr fontId="5"/>
  </si>
  <si>
    <t>（再掲）リハビリテーション</t>
    <phoneticPr fontId="5"/>
  </si>
  <si>
    <t>点</t>
  </si>
  <si>
    <t>点</t>
    <phoneticPr fontId="5"/>
  </si>
  <si>
    <t>（再掲）人工透析</t>
    <phoneticPr fontId="5"/>
  </si>
  <si>
    <t>４. 診療報酬点数 行為別内訳</t>
    <phoneticPr fontId="5"/>
  </si>
  <si>
    <t>◆（４－１）外来行為別内訳　＊査定等は考慮せずに診療報酬請求の実績を記入してください。</t>
    <phoneticPr fontId="5"/>
  </si>
  <si>
    <t>◆（４－２）入院行為別内訳　＊査定等は考慮せずに診療報酬請求の実績を記入してください。</t>
    <phoneticPr fontId="5"/>
  </si>
  <si>
    <t>入院診療報酬 行為別内訳</t>
    <phoneticPr fontId="5"/>
  </si>
  <si>
    <t>入院料等</t>
    <phoneticPr fontId="5"/>
  </si>
  <si>
    <t>ＤＰＣ包括評価部分</t>
    <phoneticPr fontId="5"/>
  </si>
  <si>
    <t>円</t>
  </si>
  <si>
    <t>円</t>
    <phoneticPr fontId="5"/>
  </si>
  <si>
    <r>
      <t xml:space="preserve">入院診療報酬点数 合計
</t>
    </r>
    <r>
      <rPr>
        <sz val="10.5"/>
        <color theme="1"/>
        <rFont val="HG丸ｺﾞｼｯｸM-PRO"/>
        <family val="3"/>
        <charset val="128"/>
      </rPr>
      <t>（【11・12】～食事療養費の合計）</t>
    </r>
    <r>
      <rPr>
        <sz val="10.5"/>
        <color rgb="FFFF0000"/>
        <rFont val="HG丸ｺﾞｼｯｸM-PRO"/>
        <family val="3"/>
        <charset val="128"/>
      </rPr>
      <t>（入力不要）</t>
    </r>
    <phoneticPr fontId="5"/>
  </si>
  <si>
    <t>◆（３－２）入院患者統計・診療単価</t>
    <phoneticPr fontId="5"/>
  </si>
  <si>
    <t>≪診療報酬請求の実績を記入≫　＊査定等は考慮せずに記入してください。</t>
    <phoneticPr fontId="5"/>
  </si>
  <si>
    <t>① 月間日数</t>
  </si>
  <si>
    <t>④ 新入院患者数</t>
  </si>
  <si>
    <t>⑥ （再掲）うち入院当日に退院した患者数</t>
    <phoneticPr fontId="5"/>
  </si>
  <si>
    <t>日</t>
  </si>
  <si>
    <t>床</t>
  </si>
  <si>
    <t>人</t>
  </si>
  <si>
    <t>％</t>
  </si>
  <si>
    <t>患者統計</t>
    <phoneticPr fontId="5"/>
  </si>
  <si>
    <t>単価</t>
    <phoneticPr fontId="5"/>
  </si>
  <si>
    <r>
      <t>⑦ 入院患者延数
（③＋⑤）</t>
    </r>
    <r>
      <rPr>
        <sz val="11"/>
        <color rgb="FFFF0000"/>
        <rFont val="HG丸ｺﾞｼｯｸM-PRO"/>
        <family val="3"/>
        <charset val="128"/>
      </rPr>
      <t>（入力不要）</t>
    </r>
    <phoneticPr fontId="5"/>
  </si>
  <si>
    <r>
      <t>⑪ 入院患者1人1日あたり診療単価
（⑩×10÷⑦）</t>
    </r>
    <r>
      <rPr>
        <sz val="11"/>
        <color rgb="FFFF0000"/>
        <rFont val="HG丸ｺﾞｼｯｸM-PRO"/>
        <family val="3"/>
        <charset val="128"/>
      </rPr>
      <t>（入力不要）</t>
    </r>
    <phoneticPr fontId="5"/>
  </si>
  <si>
    <r>
      <t xml:space="preserve">⑨ 平均在院日数
</t>
    </r>
    <r>
      <rPr>
        <sz val="10.5"/>
        <color rgb="FF000000"/>
        <rFont val="HG丸ｺﾞｼｯｸM-PRO"/>
        <family val="3"/>
        <charset val="128"/>
      </rPr>
      <t>（（③＋⑥）÷（（④＋⑤）÷2））</t>
    </r>
    <r>
      <rPr>
        <sz val="10.5"/>
        <color rgb="FFFF0000"/>
        <rFont val="HG丸ｺﾞｼｯｸM-PRO"/>
        <family val="3"/>
        <charset val="128"/>
      </rPr>
      <t>（入力不要）</t>
    </r>
    <phoneticPr fontId="5"/>
  </si>
  <si>
    <r>
      <t>⑧ 病床利用率
（③÷（①×②）×100）</t>
    </r>
    <r>
      <rPr>
        <sz val="11"/>
        <color rgb="FFFF0000"/>
        <rFont val="HG丸ｺﾞｼｯｸM-PRO"/>
        <family val="3"/>
        <charset val="128"/>
      </rPr>
      <t>（入力不要）</t>
    </r>
    <phoneticPr fontId="5"/>
  </si>
  <si>
    <t>３. 患者統計、診療単価</t>
    <phoneticPr fontId="5"/>
  </si>
  <si>
    <t>◆（３－１）外来患者統計・診療単価</t>
    <phoneticPr fontId="5"/>
  </si>
  <si>
    <t>① 外来診療日数</t>
  </si>
  <si>
    <t>③ 初診患者数</t>
  </si>
  <si>
    <t>２. 施設基準、病院機能等</t>
    <phoneticPr fontId="5"/>
  </si>
  <si>
    <t>◆（２－１）入院基本料</t>
    <phoneticPr fontId="5"/>
  </si>
  <si>
    <t>結核病棟入院基本料</t>
  </si>
  <si>
    <t>一般</t>
  </si>
  <si>
    <t>結核</t>
  </si>
  <si>
    <t>精神</t>
  </si>
  <si>
    <t>◆（１－３）病床区分ごとの許可病床数　＊該当する病床数を記入してください。（休床を含める）</t>
    <phoneticPr fontId="5"/>
  </si>
  <si>
    <t>許可病床数</t>
    <phoneticPr fontId="12"/>
  </si>
  <si>
    <t>療養</t>
    <phoneticPr fontId="12"/>
  </si>
  <si>
    <t>◆（１－１）病院名・所在地・記入担当者等　＊入力又はプルダウンメニューから選択してください。</t>
    <phoneticPr fontId="5"/>
  </si>
  <si>
    <t>電話番号</t>
  </si>
  <si>
    <t>Eメール</t>
  </si>
  <si>
    <t>介護
医療院</t>
    <phoneticPr fontId="12"/>
  </si>
  <si>
    <t>◆（１－２）開設者　＊プルダウンメニューから選択してください。</t>
    <phoneticPr fontId="5"/>
  </si>
  <si>
    <t>開設者</t>
  </si>
  <si>
    <t>◆（１－４）直近1年間の病床数の変動有無</t>
    <phoneticPr fontId="5"/>
  </si>
  <si>
    <t>　　　　　　</t>
  </si>
  <si>
    <t>精神</t>
    <phoneticPr fontId="12"/>
  </si>
  <si>
    <t>結核</t>
    <phoneticPr fontId="12"/>
  </si>
  <si>
    <t>感染</t>
    <phoneticPr fontId="12"/>
  </si>
  <si>
    <t>病院名</t>
  </si>
  <si>
    <t>所在地</t>
  </si>
  <si>
    <t>所属</t>
  </si>
  <si>
    <t>記入者連絡先</t>
    <phoneticPr fontId="12"/>
  </si>
  <si>
    <t>FAX番号</t>
    <phoneticPr fontId="12"/>
  </si>
  <si>
    <t>都道府県</t>
    <phoneticPr fontId="12"/>
  </si>
  <si>
    <t>〒</t>
    <phoneticPr fontId="12"/>
  </si>
  <si>
    <t>役職</t>
    <phoneticPr fontId="12"/>
  </si>
  <si>
    <t>氏名</t>
    <phoneticPr fontId="12"/>
  </si>
  <si>
    <t>※</t>
    <phoneticPr fontId="12"/>
  </si>
  <si>
    <t>変動有無</t>
    <phoneticPr fontId="12"/>
  </si>
  <si>
    <t>変動理由</t>
    <phoneticPr fontId="12"/>
  </si>
  <si>
    <t>あり</t>
    <phoneticPr fontId="12"/>
  </si>
  <si>
    <t>なし</t>
    <phoneticPr fontId="12"/>
  </si>
  <si>
    <t>受信日時</t>
  </si>
  <si>
    <t>0-0-1_管理番号</t>
  </si>
  <si>
    <t>1-1-1_病院名</t>
  </si>
  <si>
    <t>1-1-2_保険医療機関コード</t>
  </si>
  <si>
    <t>1-1-31_郵便番号</t>
  </si>
  <si>
    <t>1-1-32_住所_都道府県</t>
  </si>
  <si>
    <t>1-1-33_住所_市区町村以下</t>
  </si>
  <si>
    <t>1-1-41_所属</t>
  </si>
  <si>
    <t>1-1-42_役職</t>
  </si>
  <si>
    <t>1-1-43_氏名</t>
  </si>
  <si>
    <t>1-1-5_電話番号</t>
  </si>
  <si>
    <t>1-1-6_FAX番号</t>
  </si>
  <si>
    <t>1-1-7_Eメールアドレス</t>
  </si>
  <si>
    <t>1-2_開設者</t>
  </si>
  <si>
    <t>1-3-1_許可病床数（合計）</t>
  </si>
  <si>
    <t>1-3-2_許可病床数（一般）</t>
  </si>
  <si>
    <t>1-3-4_許可病床数（精神）</t>
  </si>
  <si>
    <t>1-3-5_許可病床数（結核）</t>
  </si>
  <si>
    <t>1-3-6_許可病床数（感染）</t>
  </si>
  <si>
    <t>1-3-7_許可病床数（介護医療院）</t>
  </si>
  <si>
    <t>1-4-1_変動有無</t>
  </si>
  <si>
    <t>1-4-2-1_病院の増改築や移転</t>
  </si>
  <si>
    <t>1-4-2-2_診療科目の増減</t>
  </si>
  <si>
    <t>1-4-2-3_病院の体制や運営の変更</t>
  </si>
  <si>
    <t>1-4-2-4_自然災害による影響</t>
  </si>
  <si>
    <t>1-4-2-51_その他</t>
  </si>
  <si>
    <t>1-4-2-52_その他（具体的内容）</t>
  </si>
  <si>
    <t>診療科目の増減</t>
    <phoneticPr fontId="12"/>
  </si>
  <si>
    <t>病院の体制や運営の変更</t>
    <phoneticPr fontId="12"/>
  </si>
  <si>
    <t>＊該当するすべてにチェック</t>
    <phoneticPr fontId="12"/>
  </si>
  <si>
    <t>自然災害による影響</t>
    <phoneticPr fontId="12"/>
  </si>
  <si>
    <t>病院の増改築や移転</t>
    <phoneticPr fontId="12"/>
  </si>
  <si>
    <t>その他</t>
    <phoneticPr fontId="12"/>
  </si>
  <si>
    <r>
      <rPr>
        <u/>
        <sz val="11"/>
        <color theme="1"/>
        <rFont val="HG丸ｺﾞｼｯｸM-PRO"/>
        <family val="3"/>
        <charset val="128"/>
      </rPr>
      <t>「その他」</t>
    </r>
    <r>
      <rPr>
        <sz val="11"/>
        <color theme="1"/>
        <rFont val="HG丸ｺﾞｼｯｸM-PRO"/>
        <family val="3"/>
        <charset val="128"/>
      </rPr>
      <t>の場合、詳細をご記入ください。</t>
    </r>
    <phoneticPr fontId="12"/>
  </si>
  <si>
    <t>② 薬剤師</t>
  </si>
  <si>
    <t>③ 看護師</t>
  </si>
  <si>
    <t>◆（２－３）病院機能等 ＊届出している病院機能等を選択してください。 ＊該当するすべてにチェック</t>
    <phoneticPr fontId="12"/>
  </si>
  <si>
    <t>特定機能病院</t>
    <phoneticPr fontId="12"/>
  </si>
  <si>
    <t>ＤＰＣ対象病院</t>
    <phoneticPr fontId="12"/>
  </si>
  <si>
    <t>ＤＰＣ準備病院</t>
    <phoneticPr fontId="12"/>
  </si>
  <si>
    <t>救命救急センター</t>
    <phoneticPr fontId="12"/>
  </si>
  <si>
    <t>地域医療支援病院</t>
    <phoneticPr fontId="12"/>
  </si>
  <si>
    <t>臨床研修病院</t>
  </si>
  <si>
    <t>在宅療養支援病院</t>
    <phoneticPr fontId="12"/>
  </si>
  <si>
    <t>在宅療養後方支援病院</t>
  </si>
  <si>
    <t>保険医療機関コード※</t>
    <phoneticPr fontId="12"/>
  </si>
  <si>
    <t>◆（２－２）特定入院料</t>
    <phoneticPr fontId="5"/>
  </si>
  <si>
    <t>区分</t>
  </si>
  <si>
    <t>精神病棟入院基本料</t>
    <phoneticPr fontId="12"/>
  </si>
  <si>
    <t>2.  特定集中治療室管理料</t>
    <phoneticPr fontId="12"/>
  </si>
  <si>
    <t>3.  ハイケアユニット入院医療管理料</t>
    <phoneticPr fontId="12"/>
  </si>
  <si>
    <t>紹介受診重点医療機関</t>
    <phoneticPr fontId="12"/>
  </si>
  <si>
    <t>電気料金</t>
  </si>
  <si>
    <t>電気料金</t>
    <phoneticPr fontId="5"/>
  </si>
  <si>
    <t>ガス料金</t>
  </si>
  <si>
    <t>ガス料金</t>
    <phoneticPr fontId="5"/>
  </si>
  <si>
    <t>その他の水道光熱費</t>
  </si>
  <si>
    <t>その他の水道光熱費</t>
    <phoneticPr fontId="5"/>
  </si>
  <si>
    <t>都道府県がん診療連携拠点病院（特例型含む）、地域がん診療連携拠点病院（特例型含む）、</t>
  </si>
  <si>
    <t>％</t>
    <phoneticPr fontId="12"/>
  </si>
  <si>
    <t>病床数</t>
    <phoneticPr fontId="12"/>
  </si>
  <si>
    <t>200床以上</t>
  </si>
  <si>
    <t>Ⅰ</t>
    <phoneticPr fontId="12"/>
  </si>
  <si>
    <t>Ⅱ</t>
    <phoneticPr fontId="12"/>
  </si>
  <si>
    <t>有</t>
    <phoneticPr fontId="12"/>
  </si>
  <si>
    <t>以上で質問はすべて終わりです。
調査票の提出方法は、1頁をご確認ください。
ご回答いただいた内容は、本調査の集計目的に利用し、
個別の病院名及び個人が特定されるような処理・取扱いは一切いたしません。
本調査にご協力いただき、誠にありがとうございました。</t>
    <phoneticPr fontId="12"/>
  </si>
  <si>
    <t>④ 医療技術員等</t>
    <phoneticPr fontId="12"/>
  </si>
  <si>
    <t>＊届出している区分を選択のうえ、対応する箇所に病床数を記入してください。</t>
    <phoneticPr fontId="12"/>
  </si>
  <si>
    <t>1-3-3_許可病床数（療養）</t>
  </si>
  <si>
    <t>4.  脳卒中ケアユニット入院医療管理料</t>
    <phoneticPr fontId="12"/>
  </si>
  <si>
    <t>5.  小児特定集中治療室管理料</t>
    <phoneticPr fontId="12"/>
  </si>
  <si>
    <t>6.  新生児特定集中治療室管理料</t>
    <phoneticPr fontId="12"/>
  </si>
  <si>
    <r>
      <t>（再掲）ベースアップ評価料等</t>
    </r>
    <r>
      <rPr>
        <vertAlign val="superscript"/>
        <sz val="11"/>
        <color theme="1"/>
        <rFont val="HG丸ｺﾞｼｯｸM-PRO"/>
        <family val="3"/>
        <charset val="128"/>
      </rPr>
      <t>※1</t>
    </r>
    <phoneticPr fontId="5"/>
  </si>
  <si>
    <r>
      <t>食事療養費</t>
    </r>
    <r>
      <rPr>
        <vertAlign val="superscript"/>
        <sz val="11"/>
        <color theme="1"/>
        <rFont val="HG丸ｺﾞｼｯｸM-PRO"/>
        <family val="3"/>
        <charset val="128"/>
      </rPr>
      <t>※２</t>
    </r>
    <phoneticPr fontId="5"/>
  </si>
  <si>
    <t>※千円単位で記入（例）10,000円 → 10千円</t>
  </si>
  <si>
    <t>＊病院会計準則に基づき記入してください。</t>
    <phoneticPr fontId="5"/>
  </si>
  <si>
    <r>
      <t>⑥経常利益（（①＋④）－（②＋⑤））</t>
    </r>
    <r>
      <rPr>
        <sz val="11"/>
        <color rgb="FFFF0000"/>
        <rFont val="HG丸ｺﾞｼｯｸM-PRO"/>
        <family val="3"/>
        <charset val="128"/>
      </rPr>
      <t>（入力不要）</t>
    </r>
    <phoneticPr fontId="5"/>
  </si>
  <si>
    <t>※水道光熱費について、その内訳を電気料金、ガス料金、その他の水道光熱費に分けて入力ください。</t>
  </si>
  <si>
    <t>該当しない病院は次にお進みください。</t>
  </si>
  <si>
    <t>病床数区分なし（地域一般のみ）</t>
  </si>
  <si>
    <r>
      <t>基準①</t>
    </r>
    <r>
      <rPr>
        <vertAlign val="superscript"/>
        <sz val="11"/>
        <color theme="1"/>
        <rFont val="HG丸ｺﾞｼｯｸM-PRO"/>
        <family val="3"/>
        <charset val="128"/>
      </rPr>
      <t>※</t>
    </r>
    <phoneticPr fontId="12"/>
  </si>
  <si>
    <t>200床未満</t>
    <phoneticPr fontId="12"/>
  </si>
  <si>
    <r>
      <t>基準②</t>
    </r>
    <r>
      <rPr>
        <vertAlign val="superscript"/>
        <sz val="11"/>
        <color theme="1"/>
        <rFont val="HG丸ｺﾞｼｯｸM-PRO"/>
        <family val="3"/>
        <charset val="128"/>
      </rPr>
      <t>※</t>
    </r>
    <phoneticPr fontId="12"/>
  </si>
  <si>
    <r>
      <rPr>
        <b/>
        <u/>
        <sz val="11"/>
        <color rgb="FFFF0000"/>
        <rFont val="HG丸ｺﾞｼｯｸM-PRO"/>
        <family val="3"/>
        <charset val="128"/>
      </rPr>
      <t>「都道府県番号(２桁)」「‐（ハイフン）」「医療機関番号(７桁)」の計１０字</t>
    </r>
    <r>
      <rPr>
        <sz val="11"/>
        <color theme="1"/>
        <rFont val="HG丸ｺﾞｼｯｸM-PRO"/>
        <family val="3"/>
        <charset val="128"/>
      </rPr>
      <t>で入力してください。</t>
    </r>
    <phoneticPr fontId="12"/>
  </si>
  <si>
    <t>2024年度</t>
    <phoneticPr fontId="5"/>
  </si>
  <si>
    <t>② 外来患者延数</t>
    <phoneticPr fontId="5"/>
  </si>
  <si>
    <t>④ 外来診療報酬点数 合計</t>
    <phoneticPr fontId="5"/>
  </si>
  <si>
    <t>③ 在院患者延数</t>
    <phoneticPr fontId="5"/>
  </si>
  <si>
    <t>⑤ 退院患者数</t>
    <phoneticPr fontId="5"/>
  </si>
  <si>
    <t>⑩ 入院診療報酬点数 合計</t>
    <phoneticPr fontId="5"/>
  </si>
  <si>
    <t>処置</t>
    <phoneticPr fontId="5"/>
  </si>
  <si>
    <t>その他</t>
    <phoneticPr fontId="5"/>
  </si>
  <si>
    <t>A）入院診療収入</t>
    <phoneticPr fontId="5"/>
  </si>
  <si>
    <t>D）その他医業収入</t>
    <phoneticPr fontId="5"/>
  </si>
  <si>
    <t>医薬品費</t>
    <phoneticPr fontId="5"/>
  </si>
  <si>
    <t>診療材料費</t>
    <phoneticPr fontId="5"/>
  </si>
  <si>
    <t>Ｈ）設備関係費</t>
    <phoneticPr fontId="5"/>
  </si>
  <si>
    <t>Ｊ）経費</t>
    <phoneticPr fontId="5"/>
  </si>
  <si>
    <t>運営費補助金</t>
    <phoneticPr fontId="5"/>
  </si>
  <si>
    <t>施設設備補助金</t>
    <phoneticPr fontId="5"/>
  </si>
  <si>
    <t>その他補助金</t>
    <phoneticPr fontId="5"/>
  </si>
  <si>
    <t>④医業外収益</t>
    <phoneticPr fontId="5"/>
  </si>
  <si>
    <r>
      <t>保険医療機関コードは、</t>
    </r>
    <r>
      <rPr>
        <u/>
        <sz val="11"/>
        <color theme="1"/>
        <rFont val="HG丸ｺﾞｼｯｸM-PRO"/>
        <family val="3"/>
        <charset val="128"/>
      </rPr>
      <t>半角英数字</t>
    </r>
    <r>
      <rPr>
        <sz val="11"/>
        <color theme="1"/>
        <rFont val="HG丸ｺﾞｼｯｸM-PRO"/>
        <family val="3"/>
        <charset val="128"/>
      </rPr>
      <t>で</t>
    </r>
    <phoneticPr fontId="12"/>
  </si>
  <si>
    <t>◆（１－５）職員数　＊委託、派遣職員を含めて記入してください。</t>
    <phoneticPr fontId="5"/>
  </si>
  <si>
    <t>※減価償却費、控除対象外消費税等負担額など年度末の決算処理等の都合で単月での算出が難しい場合には</t>
    <phoneticPr fontId="5"/>
  </si>
  <si>
    <t>　1年間に支払われる額（予算または実績）の12分の1を計上してください。</t>
    <phoneticPr fontId="5"/>
  </si>
  <si>
    <t>8.  総合周産期特定集中治療室管理料</t>
    <phoneticPr fontId="12"/>
  </si>
  <si>
    <t>10.  地域包括医療病棟入院料</t>
    <phoneticPr fontId="12"/>
  </si>
  <si>
    <t>11.  一類感染症患者入院医療管理料</t>
    <phoneticPr fontId="12"/>
  </si>
  <si>
    <t>16.  特殊疾患病棟入院料</t>
    <phoneticPr fontId="12"/>
  </si>
  <si>
    <t>17.  緩和ケア病棟入院料</t>
    <phoneticPr fontId="12"/>
  </si>
  <si>
    <t>18.  精神科救急急性期医療入院料</t>
    <phoneticPr fontId="12"/>
  </si>
  <si>
    <t>19.  精神科急性期治療病棟入院料</t>
    <phoneticPr fontId="12"/>
  </si>
  <si>
    <t>20.  精神科救急・合併症入院料</t>
    <phoneticPr fontId="12"/>
  </si>
  <si>
    <t>21.  児童・思春期精神科入院医療管理料</t>
    <phoneticPr fontId="12"/>
  </si>
  <si>
    <t>22.  精神療養病棟入院料</t>
    <phoneticPr fontId="12"/>
  </si>
  <si>
    <t>23.  認知症治療病棟入院料</t>
    <phoneticPr fontId="12"/>
  </si>
  <si>
    <t>特定集中治療室用の重症度、医療・看護必要度の基準を満たす患者割合</t>
    <phoneticPr fontId="12"/>
  </si>
  <si>
    <t>SOFAスコアの割合</t>
  </si>
  <si>
    <t>＊届出している区分を選択（届出入院料をチェック）し、（　　）内に当該病床数を記入してください。</t>
    <phoneticPr fontId="5"/>
  </si>
  <si>
    <t>＊該当するすべてにチェック</t>
  </si>
  <si>
    <t>12.  特殊疾患入院医療管理料</t>
    <phoneticPr fontId="12"/>
  </si>
  <si>
    <t>13.  小児入院医療管理料</t>
    <phoneticPr fontId="12"/>
  </si>
  <si>
    <t>入院料</t>
    <phoneticPr fontId="12"/>
  </si>
  <si>
    <t>■本調査の目的について</t>
  </si>
  <si>
    <t>■回答に関するご注意</t>
    <phoneticPr fontId="12"/>
  </si>
  <si>
    <t>内容をご照会させていただく場合がございますので、回答後はファイルを保存する、もしくは一部</t>
  </si>
  <si>
    <t>複写をする等の方法で必ずお控えをお取り置きください。</t>
  </si>
  <si>
    <t>または地方厚生局等により公表された施設基準情報に基づき処理されたものです。</t>
  </si>
  <si>
    <t xml:space="preserve">1. </t>
    <phoneticPr fontId="12"/>
  </si>
  <si>
    <t>入力要領をダウンロードしてください。</t>
    <phoneticPr fontId="12"/>
  </si>
  <si>
    <t xml:space="preserve">2. </t>
    <phoneticPr fontId="12"/>
  </si>
  <si>
    <t xml:space="preserve">3. </t>
    <phoneticPr fontId="12"/>
  </si>
  <si>
    <t>本調査票の設問項目にあらかじめ記入あるいはチェックされているデータは、前回調査の回答内容</t>
    <phoneticPr fontId="12"/>
  </si>
  <si>
    <t xml:space="preserve">4. </t>
    <phoneticPr fontId="12"/>
  </si>
  <si>
    <t>■ご提出方法</t>
    <phoneticPr fontId="12"/>
  </si>
  <si>
    <t>■調査票の構成について</t>
    <phoneticPr fontId="12"/>
  </si>
  <si>
    <t>・病院名　・所在地　・記入担当者等</t>
  </si>
  <si>
    <t>・開設者　・病床区分ごとの許可病床数</t>
  </si>
  <si>
    <t>・直近1年間の病床数の変動有無</t>
  </si>
  <si>
    <t>・職員数</t>
  </si>
  <si>
    <t>・入院基本料　・特定入院料　・病院機能等</t>
  </si>
  <si>
    <t>・外来患者統計　・入院患者統計</t>
  </si>
  <si>
    <t>・外来行為別内訳　・入院行為別内訳</t>
  </si>
  <si>
    <t>・医業損益（月）　・医業損益（年度）</t>
  </si>
  <si>
    <t>基本情報</t>
    <phoneticPr fontId="12"/>
  </si>
  <si>
    <t>施設基準、病院機能等</t>
    <phoneticPr fontId="12"/>
  </si>
  <si>
    <t>患者統計、診療単価</t>
    <phoneticPr fontId="12"/>
  </si>
  <si>
    <t>診療報酬点数 行為別内訳</t>
    <phoneticPr fontId="12"/>
  </si>
  <si>
    <t xml:space="preserve">5. </t>
    <phoneticPr fontId="12"/>
  </si>
  <si>
    <t>損益等</t>
    <phoneticPr fontId="12"/>
  </si>
  <si>
    <t>・特定集中治療室管理料</t>
  </si>
  <si>
    <t>・ハイケアユニット入院医療管理料</t>
  </si>
  <si>
    <t>・一般病棟入院基本料</t>
  </si>
  <si>
    <t xml:space="preserve">6. </t>
    <phoneticPr fontId="12"/>
  </si>
  <si>
    <t xml:space="preserve">7. </t>
    <phoneticPr fontId="12"/>
  </si>
  <si>
    <t>診療報酬改定が与える影響を調査・検証し、会員病院の運営に資するとともに次回改定に向けて医療政策</t>
    <phoneticPr fontId="12"/>
  </si>
  <si>
    <t>が改善する資料として発信していくことを目的とします。</t>
    <phoneticPr fontId="12"/>
  </si>
  <si>
    <r>
      <t>次頁（１－１）「記入者連絡先」欄は、</t>
    </r>
    <r>
      <rPr>
        <u/>
        <sz val="11"/>
        <color rgb="FFFF0000"/>
        <rFont val="HG丸ｺﾞｼｯｸM-PRO"/>
        <family val="3"/>
        <charset val="128"/>
      </rPr>
      <t>事務局からの照会にお答えいただける方をご記入ください。</t>
    </r>
    <phoneticPr fontId="12"/>
  </si>
  <si>
    <t>内容をご確認のうえ、誤りがある場合にはデータの修正をお願いいたします。</t>
    <phoneticPr fontId="12"/>
  </si>
  <si>
    <t>② 月末病床数（許可病床）</t>
    <phoneticPr fontId="5"/>
  </si>
  <si>
    <t>指定のメールアドレスに、回答済の調査票（Excelファイル）を添付の上お送りください。</t>
    <phoneticPr fontId="12"/>
  </si>
  <si>
    <t>一般社団法人　日本病院会</t>
    <phoneticPr fontId="12"/>
  </si>
  <si>
    <t>公益社団法人　全日本病院協会</t>
    <phoneticPr fontId="12"/>
  </si>
  <si>
    <t>一般社団法人　日本医療法人協会</t>
    <phoneticPr fontId="12"/>
  </si>
  <si>
    <t>災害拠点病院※1</t>
    <phoneticPr fontId="12"/>
  </si>
  <si>
    <t>がん診療連携拠点病院（国、都道府県指定）※2</t>
    <phoneticPr fontId="12"/>
  </si>
  <si>
    <t>本調査票（Excelファイル）を保存してください。調査票に直接ご入力いただく事が可能です。</t>
    <phoneticPr fontId="12"/>
  </si>
  <si>
    <t>精神科救急医療体制整備事業に規定する指定病院 ※3</t>
    <phoneticPr fontId="12"/>
  </si>
  <si>
    <t>医療観察法指定医療機関 ※4</t>
    <phoneticPr fontId="12"/>
  </si>
  <si>
    <t>※1</t>
    <phoneticPr fontId="12"/>
  </si>
  <si>
    <t>精神科災害拠点病院も含む</t>
  </si>
  <si>
    <t>※2</t>
  </si>
  <si>
    <t>特定領域がん診療連携拠点病院、都道府県指定がん診療連携協力病院</t>
    <phoneticPr fontId="12"/>
  </si>
  <si>
    <t>※3</t>
    <phoneticPr fontId="12"/>
  </si>
  <si>
    <t>精神科救急医療体制整備事業の実施に規定する、身体合併症救急医療確保事業において指定を</t>
    <phoneticPr fontId="12"/>
  </si>
  <si>
    <t>受けている病院、精神科救急医療確保事業において指定を受けている常時対応型病院、および、</t>
    <phoneticPr fontId="12"/>
  </si>
  <si>
    <t>病院群輪番型病院</t>
  </si>
  <si>
    <t>※4</t>
    <phoneticPr fontId="12"/>
  </si>
  <si>
    <t>指定入院医療機関および指定通院医療機関</t>
    <phoneticPr fontId="12"/>
  </si>
  <si>
    <t>（再掲）水道光熱費</t>
    <phoneticPr fontId="5"/>
  </si>
  <si>
    <t>　　外来・在宅ベースアップ評価料（Ⅰ）、外来・在宅ベースアップ評価料（Ⅱ）の点数を入力してください。</t>
    <phoneticPr fontId="5"/>
  </si>
  <si>
    <t>　　入院行為別には、看護職員処遇改善評価料、入院ベースアップ評価料の点数を入力してください。</t>
    <phoneticPr fontId="5"/>
  </si>
  <si>
    <t>※2　「食事療養費」は、そのまま円で入力してください。</t>
    <phoneticPr fontId="5"/>
  </si>
  <si>
    <t>看護職員の配置（10対1以上）</t>
  </si>
  <si>
    <t>届出あり</t>
    <phoneticPr fontId="12"/>
  </si>
  <si>
    <t>無</t>
    <phoneticPr fontId="12"/>
  </si>
  <si>
    <t>上がった</t>
    <phoneticPr fontId="12"/>
  </si>
  <si>
    <t>下がった</t>
    <phoneticPr fontId="12"/>
  </si>
  <si>
    <t>変わらない</t>
  </si>
  <si>
    <t>C）外来診療収入</t>
    <phoneticPr fontId="5"/>
  </si>
  <si>
    <t>画像診断</t>
    <phoneticPr fontId="5"/>
  </si>
  <si>
    <t>【70】</t>
    <phoneticPr fontId="5"/>
  </si>
  <si>
    <t>【80】</t>
    <phoneticPr fontId="5"/>
  </si>
  <si>
    <t>【90】</t>
    <phoneticPr fontId="5"/>
  </si>
  <si>
    <t>精神科専門療法</t>
    <phoneticPr fontId="5"/>
  </si>
  <si>
    <t>調査票</t>
    <phoneticPr fontId="12"/>
  </si>
  <si>
    <t>年</t>
  </si>
  <si>
    <t>2026年度　病院経営定期調査</t>
    <phoneticPr fontId="12"/>
  </si>
  <si>
    <t>令和8年度診療報酬改定項目について</t>
    <phoneticPr fontId="12"/>
  </si>
  <si>
    <r>
      <t>１. 基本情報　＜（１－４）以外、</t>
    </r>
    <r>
      <rPr>
        <u/>
        <sz val="11"/>
        <color theme="1"/>
        <rFont val="HG丸ｺﾞｼｯｸM-PRO"/>
        <family val="3"/>
        <charset val="128"/>
      </rPr>
      <t>2026年6月1日</t>
    </r>
    <r>
      <rPr>
        <sz val="11"/>
        <color theme="1"/>
        <rFont val="HG丸ｺﾞｼｯｸM-PRO"/>
        <family val="3"/>
        <charset val="128"/>
      </rPr>
      <t>時点の基本情報についてご記入ください。＞</t>
    </r>
    <phoneticPr fontId="5"/>
  </si>
  <si>
    <t>＊2025年6月～2026年5月の病床数の変動有無、理由について記入してください。</t>
    <phoneticPr fontId="5"/>
  </si>
  <si>
    <t>2-1-211_一般病棟266</t>
  </si>
  <si>
    <t>2-1-221_療養病棟266-1</t>
  </si>
  <si>
    <t>2-1-223_療養病棟266-2</t>
  </si>
  <si>
    <t>2-1-224_療養病棟266-2_病床数</t>
  </si>
  <si>
    <t>2-1-231_結核病棟266</t>
  </si>
  <si>
    <t>2-1-232_結核病棟266_病床数</t>
  </si>
  <si>
    <t>2-1-241_精神病棟266</t>
  </si>
  <si>
    <t>2-1-242_精神病棟266_病床数</t>
  </si>
  <si>
    <t>2-1-2511_特定_一般病棟266</t>
  </si>
  <si>
    <t>2-1-2512_特定_一般病棟266_病床数</t>
  </si>
  <si>
    <t>2-1-2521_特定_結核病棟266</t>
  </si>
  <si>
    <t>2-1-2522_特定_結核病棟266_病床数</t>
  </si>
  <si>
    <t>2-1-2531_特定_精神病棟266</t>
  </si>
  <si>
    <t>2-1-2532_特定_精神病棟266_病床数</t>
  </si>
  <si>
    <t>2-1-261_専門病院266</t>
  </si>
  <si>
    <t>2-1-262_専門病院266_病床数</t>
  </si>
  <si>
    <t>2-1-271_障害者施設等266</t>
  </si>
  <si>
    <t>2-1-272_障害者施設等266_病床数</t>
  </si>
  <si>
    <t>2-1-111_一般病棟256</t>
  </si>
  <si>
    <t>2-1-121_療養病棟256-1</t>
  </si>
  <si>
    <t>2-1-122_療養病棟256-1_病床数</t>
  </si>
  <si>
    <t>2-1-123_療養病棟256-2</t>
  </si>
  <si>
    <t>2-1-124_療養病棟256-2_病床数</t>
  </si>
  <si>
    <t>2-1-131_結核病棟256</t>
  </si>
  <si>
    <t>2-1-132_結核病棟256_病床数</t>
  </si>
  <si>
    <t>2-1-141_精神病棟256</t>
  </si>
  <si>
    <t>2-1-142_精神病棟256_病床数</t>
  </si>
  <si>
    <t>2-1-1511_特定_一般病棟256</t>
  </si>
  <si>
    <t>2-1-1512_特定_一般病棟256_病床数</t>
  </si>
  <si>
    <t>2-1-1521_特定_結核病棟256</t>
  </si>
  <si>
    <t>2-1-1522_特定_結核病棟256_病床数</t>
  </si>
  <si>
    <t>2-1-1531_特定_精神病棟256</t>
  </si>
  <si>
    <t>2-1-1532_特定_精神病棟256_病床数</t>
  </si>
  <si>
    <t>2-1-161_専門病院256</t>
  </si>
  <si>
    <t>2-1-162_専門病院256_病床数</t>
  </si>
  <si>
    <t>2-1-171_障害者施設等256</t>
  </si>
  <si>
    <t>2-1-172_障害者施設等256_病床数</t>
  </si>
  <si>
    <t>2025年度</t>
    <phoneticPr fontId="5"/>
  </si>
  <si>
    <t>DPC／PDPSにおける医療機関別係数</t>
    <rPh sb="12" eb="14">
      <t>イリョウ</t>
    </rPh>
    <rPh sb="14" eb="16">
      <t>キカン</t>
    </rPh>
    <rPh sb="16" eb="17">
      <t>ベツ</t>
    </rPh>
    <rPh sb="17" eb="19">
      <t>ケイスウ</t>
    </rPh>
    <phoneticPr fontId="12"/>
  </si>
  <si>
    <t>人</t>
    <phoneticPr fontId="12"/>
  </si>
  <si>
    <t>医療事務担当職員</t>
    <rPh sb="4" eb="8">
      <t>タントウショクイン</t>
    </rPh>
    <phoneticPr fontId="12"/>
  </si>
  <si>
    <t>医師事務作業補助者</t>
    <rPh sb="0" eb="2">
      <t>イシ</t>
    </rPh>
    <phoneticPr fontId="12"/>
  </si>
  <si>
    <t>診療情報管理士</t>
    <phoneticPr fontId="12"/>
  </si>
  <si>
    <t>（再掲）歯科医師</t>
    <phoneticPr fontId="12"/>
  </si>
  <si>
    <t>放射線</t>
    <phoneticPr fontId="12"/>
  </si>
  <si>
    <t>リハビリ</t>
    <phoneticPr fontId="12"/>
  </si>
  <si>
    <t>検査</t>
    <rPh sb="0" eb="2">
      <t>ケンサ</t>
    </rPh>
    <phoneticPr fontId="12"/>
  </si>
  <si>
    <t>栄養</t>
    <rPh sb="0" eb="2">
      <t>エイヨウ</t>
    </rPh>
    <phoneticPr fontId="12"/>
  </si>
  <si>
    <t>看護補助者</t>
  </si>
  <si>
    <t>介護職員</t>
  </si>
  <si>
    <t>1-5-10_医師</t>
    <phoneticPr fontId="12"/>
  </si>
  <si>
    <t>1-5-20_薬剤師</t>
    <phoneticPr fontId="12"/>
  </si>
  <si>
    <t>1-5-30_看護師</t>
    <phoneticPr fontId="12"/>
  </si>
  <si>
    <t>1-5-40_医療技術員等</t>
    <phoneticPr fontId="12"/>
  </si>
  <si>
    <t>1-5-50_事務職員</t>
    <phoneticPr fontId="12"/>
  </si>
  <si>
    <t>1-5-60_職員数_合計</t>
    <phoneticPr fontId="12"/>
  </si>
  <si>
    <t>1-5-11_（再掲）歯科医師</t>
    <phoneticPr fontId="12"/>
  </si>
  <si>
    <t>1-5-41_（再掲）放射線</t>
  </si>
  <si>
    <t>1-5-42_（再掲）検査</t>
  </si>
  <si>
    <t>1-5-43_（再掲）リハビリ</t>
  </si>
  <si>
    <t>1-5-44_（再掲）栄養</t>
  </si>
  <si>
    <t>1-5-45_（再掲）介護福祉士</t>
  </si>
  <si>
    <t>1-5-46_（再掲）看護補助者</t>
  </si>
  <si>
    <t>1-5-47_（再掲）介護職員</t>
  </si>
  <si>
    <t>1-5-51_（再掲）診療情報管理士</t>
  </si>
  <si>
    <t>1-5-52_（再掲）医師事務作業補助者</t>
  </si>
  <si>
    <t>1-5-53_（再掲）医療事務担当職員</t>
  </si>
  <si>
    <t>2-1-18_病床数合計_256</t>
    <phoneticPr fontId="12"/>
  </si>
  <si>
    <t>2-1-28_病床数合計_266</t>
    <phoneticPr fontId="12"/>
  </si>
  <si>
    <t>（再掲）賞与</t>
    <phoneticPr fontId="5"/>
  </si>
  <si>
    <t>※賞与について、1年間に支払われる額（予算または実績）の12分の1を計上してください。</t>
    <phoneticPr fontId="5"/>
  </si>
  <si>
    <t>Ｇ）委託費</t>
    <phoneticPr fontId="5"/>
  </si>
  <si>
    <t>給食委託費</t>
    <phoneticPr fontId="5"/>
  </si>
  <si>
    <t>人材委託費</t>
    <rPh sb="0" eb="2">
      <t>ジンザイ</t>
    </rPh>
    <phoneticPr fontId="5"/>
  </si>
  <si>
    <t>保守委託費</t>
    <phoneticPr fontId="5"/>
  </si>
  <si>
    <t>Ｆ）給与費</t>
    <phoneticPr fontId="5"/>
  </si>
  <si>
    <t>賃上げ・物価上昇支援事業補助金</t>
    <rPh sb="0" eb="2">
      <t>チンア</t>
    </rPh>
    <rPh sb="4" eb="6">
      <t>ブッカ</t>
    </rPh>
    <rPh sb="6" eb="8">
      <t>ジョウショウ</t>
    </rPh>
    <rPh sb="8" eb="12">
      <t>シエンジギョウ</t>
    </rPh>
    <phoneticPr fontId="5"/>
  </si>
  <si>
    <t>改定前</t>
    <phoneticPr fontId="12"/>
  </si>
  <si>
    <t>改定後</t>
    <phoneticPr fontId="12"/>
  </si>
  <si>
    <t>(</t>
    <phoneticPr fontId="12"/>
  </si>
  <si>
    <t>1.  救命救急入院料</t>
    <phoneticPr fontId="12"/>
  </si>
  <si>
    <t>9.  新生児治療回復室入院医療管理料</t>
    <phoneticPr fontId="12"/>
  </si>
  <si>
    <t>2-1-222_療養病棟266-1_病床数</t>
    <phoneticPr fontId="12"/>
  </si>
  <si>
    <t>)床</t>
    <phoneticPr fontId="12"/>
  </si>
  <si>
    <t>　１　　２　　３　　４</t>
    <phoneticPr fontId="12"/>
  </si>
  <si>
    <t>　５　　６　　届出なし</t>
    <phoneticPr fontId="12"/>
  </si>
  <si>
    <t>　１　　２　　３　　届出なし</t>
    <phoneticPr fontId="12"/>
  </si>
  <si>
    <t>　１　　　２　　　届出なし</t>
    <phoneticPr fontId="12"/>
  </si>
  <si>
    <t>　１　 ２　 注５　 届出なし</t>
    <phoneticPr fontId="12"/>
  </si>
  <si>
    <t>　 届出あり　　届出なし</t>
    <phoneticPr fontId="12"/>
  </si>
  <si>
    <t>　 届出なし</t>
    <phoneticPr fontId="12"/>
  </si>
  <si>
    <t>　 １母体・胎児　 　２新生児</t>
    <phoneticPr fontId="12"/>
  </si>
  <si>
    <t>　１　　２　　３　　４　　５</t>
    <phoneticPr fontId="12"/>
  </si>
  <si>
    <t>　届出なし</t>
    <phoneticPr fontId="12"/>
  </si>
  <si>
    <t>一般</t>
    <phoneticPr fontId="12"/>
  </si>
  <si>
    <t>入院医療
管理料</t>
    <phoneticPr fontId="12"/>
  </si>
  <si>
    <t>回復期リハビリテー</t>
  </si>
  <si>
    <t xml:space="preserve">14.  </t>
  </si>
  <si>
    <t>7. </t>
    <phoneticPr fontId="12"/>
  </si>
  <si>
    <t>新生児特定集中治療室重症児対応体制</t>
    <phoneticPr fontId="12"/>
  </si>
  <si>
    <t>強化管理料</t>
  </si>
  <si>
    <t>ション病棟入院料</t>
  </si>
  <si>
    <t>2-2-01-a0_救命救急入院料_病床数</t>
  </si>
  <si>
    <t>2-2-01-a1_救命救急入院料1</t>
  </si>
  <si>
    <t>2-2-01-a2_救命救急入院料2</t>
  </si>
  <si>
    <t>2-2-01-a3_救命救急入院料3</t>
  </si>
  <si>
    <t>2-2-01-a4_救命救急入院料4</t>
  </si>
  <si>
    <t>2-2-01-a5_救命救急入院料なし</t>
  </si>
  <si>
    <t>2-2-01-b0_救命救急入院料_病床数</t>
  </si>
  <si>
    <t>2-2-01-b1_救命救急入院料1</t>
  </si>
  <si>
    <t>2-2-01-b2_救命救急入院料2</t>
  </si>
  <si>
    <t>2-2-01-b3_救命救急入院料なし</t>
  </si>
  <si>
    <t>2-2-02-a0_特定集中治療室管理料_病床数</t>
  </si>
  <si>
    <t>2-2-02-a1_特定集中治療室管理料1</t>
  </si>
  <si>
    <t>2-2-02-a2_特定集中治療室管理料2</t>
  </si>
  <si>
    <t>2-2-02-a3_特定集中治療室管理料3</t>
  </si>
  <si>
    <t>2-2-02-a4_特定集中治療室管理料4</t>
  </si>
  <si>
    <t>2-2-02-a5_特定集中治療室管理料5</t>
  </si>
  <si>
    <t>2-2-02-a6_特定集中治療室管理料6</t>
  </si>
  <si>
    <t>2-2-02-a7_特定集中治療室管理料なし</t>
  </si>
  <si>
    <t>2-2-02-b0_特定集中治療室管理料_病床数</t>
  </si>
  <si>
    <t>2-2-02-b1_特定集中治療室管理料1</t>
  </si>
  <si>
    <t>2-2-02-b2_特定集中治療室管理料2</t>
  </si>
  <si>
    <t>2-2-02-b3_特定集中治療室管理料3</t>
  </si>
  <si>
    <t>2-2-02-b4_特定集中治療室管理料なし</t>
  </si>
  <si>
    <t>2-2-03-a0_ハイケアユニット入院医療管理料_病床数</t>
  </si>
  <si>
    <t>2-2-03-a1_ハイケアユニット入院医療管理料1</t>
  </si>
  <si>
    <t>2-2-03-a2_ハイケアユニット入院医療管理料2</t>
  </si>
  <si>
    <t>2-2-03-a3_ハイケアユニット入院医療管理料なし</t>
  </si>
  <si>
    <t>2-2-03-b0_ハイケアユニット入院医療管理料_病床数</t>
  </si>
  <si>
    <t>2-2-03-b1_ハイケアユニット入院医療管理料1</t>
  </si>
  <si>
    <t>2-2-03-b2_ハイケアユニット入院医療管理料2</t>
  </si>
  <si>
    <t>2-2-03-b3_ハイケアユニット入院医療管理料注5</t>
  </si>
  <si>
    <t>2-2-03-b4_ハイケアユニット入院医療管理料なし</t>
  </si>
  <si>
    <t>2-2-04-a0_脳卒中ケアユニット入院医療管理料_病床数</t>
  </si>
  <si>
    <t>2-2-04-a1_脳卒中ケアユニット入院医療管理料あり</t>
  </si>
  <si>
    <t>2-2-04-a2_脳卒中ケアユニット入院医療管理料なし</t>
  </si>
  <si>
    <t>2-2-04-b0_脳卒中ケアユニット入院医療管理料_病床数</t>
  </si>
  <si>
    <t>2-2-04-b1_脳卒中ケアユニット入院医療管理料あり</t>
  </si>
  <si>
    <t>2-2-04-b2_脳卒中ケアユニット入院医療管理料なし</t>
  </si>
  <si>
    <t>2-2-05-a0_小児特定集中治療室管理料_病床数</t>
  </si>
  <si>
    <t>2-2-05-a1_小児特定集中治療室管理料あり</t>
  </si>
  <si>
    <t>2-2-05-a2_小児特定集中治療室管理料なし</t>
  </si>
  <si>
    <t>2-2-05-b0_小児特定集中治療室管理料_病床数</t>
  </si>
  <si>
    <t>2-2-05-b1_小児特定集中治療室管理料あり</t>
  </si>
  <si>
    <t>2-2-06-b0_新生児特定集中治療室管理料_病床数</t>
  </si>
  <si>
    <t>2-2-06-b1_新生児特定集中治療室管理料1</t>
  </si>
  <si>
    <t>2-2-06-b2_新生児特定集中治療室管理料2</t>
  </si>
  <si>
    <t>2-2-06-b3_新生児特定集中治療室管理料なし</t>
  </si>
  <si>
    <t>2-2-07-a0_新生児_重症児対応体制_病床数</t>
  </si>
  <si>
    <t>2-2-07-a1_新生児_重症児対応体制あり</t>
  </si>
  <si>
    <t>2-2-07-a2_新生児_重症児対応体制なし</t>
  </si>
  <si>
    <t>2-2-07-b0_新生児_重症児対応体制_病床数</t>
  </si>
  <si>
    <t>2-2-07-b1_新生児_重症児対応体制あり</t>
  </si>
  <si>
    <t>2-2-07-b2_新生児_重症児対応体制なし</t>
  </si>
  <si>
    <t>2-2-08-a0_総合周産期_病床数</t>
  </si>
  <si>
    <t>2-2-08-a1_総合周産期1_母体・胎児</t>
  </si>
  <si>
    <t>2-2-08-a2_総合周産期2_新生児</t>
  </si>
  <si>
    <t>2-2-08-a3_総合周産期なし</t>
  </si>
  <si>
    <t>2-2-08-b0_総合周産期_病床数</t>
  </si>
  <si>
    <t>2-2-08-b1_総合周産期1_母体・胎児</t>
  </si>
  <si>
    <t>2-2-08-b2_総合周産期2_新生児</t>
  </si>
  <si>
    <t>2-2-08-b3_総合周産期なし</t>
  </si>
  <si>
    <t>2-2-09-a0_新生児治療回復室入院医療管理料_病床数</t>
  </si>
  <si>
    <t>2-2-09-a1_新生児治療回復室入院医療管理料あり</t>
  </si>
  <si>
    <t>2-2-09-a2_新生児治療回復室入院医療管理料なし</t>
  </si>
  <si>
    <t>2-2-09-b0_新生児治療回復室入院医療管理料_病床数</t>
  </si>
  <si>
    <t>2-2-09-b1_新生児治療回復室入院医療管理料あり</t>
  </si>
  <si>
    <t>2-2-09-b2_新生児治療回復室入院医療管理料なし</t>
  </si>
  <si>
    <t>2-2-10-a0_地域包括医療病棟入院料_病床数</t>
  </si>
  <si>
    <t>2-2-10-a1_地域包括医療病棟入院料あり</t>
  </si>
  <si>
    <t>2-2-10-a2_地域包括医療病棟入院料なし</t>
  </si>
  <si>
    <t>2-2-10-b0_地域包括医療病棟入院料_病床数</t>
  </si>
  <si>
    <t>2-2-10-b1_地域包括医療病棟入院料1</t>
  </si>
  <si>
    <t>2-2-10-b2_地域包括医療病棟入院料2</t>
  </si>
  <si>
    <t>2-2-10-b3_地域包括医療病棟入院料なし</t>
  </si>
  <si>
    <t>2-2-11-a0_一類感染症患者入院医療管理料_病床数</t>
  </si>
  <si>
    <t>2-2-11-a1_一類感染症患者入院医療管理料あり</t>
  </si>
  <si>
    <t>2-2-11-a2_一類感染症患者入院医療管理料なし</t>
  </si>
  <si>
    <t>2-2-11-b0_一類感染症患者入院医療管理料_病床数</t>
  </si>
  <si>
    <t>2-2-11-b1_一類感染症患者入院医療管理料あり</t>
  </si>
  <si>
    <t>2-2-11-b2_一類感染症患者入院医療管理料なし</t>
  </si>
  <si>
    <t>2-2-12-a0_特殊疾患入院医療管理料_病床数</t>
  </si>
  <si>
    <t>2-2-12-a1_特殊疾患入院医療管理料あり</t>
  </si>
  <si>
    <t>2-2-12-a2_特殊疾患入院医療管理料なし</t>
  </si>
  <si>
    <t>2-2-12-b0_特殊疾患入院医療管理料_病床数</t>
  </si>
  <si>
    <t>2-2-12-b1_特殊疾患入院医療管理料あり</t>
  </si>
  <si>
    <t>2-2-12-b2_特殊疾患入院医療管理料なし</t>
  </si>
  <si>
    <t>2-2-13-a0_小児入院医療管理料_病床数</t>
  </si>
  <si>
    <t>2-2-13-a1_小児入院医療管理料1</t>
  </si>
  <si>
    <t>2-2-13-a2_小児入院医療管理料2</t>
  </si>
  <si>
    <t>2-2-13-a3_小児入院医療管理料3</t>
  </si>
  <si>
    <t>2-2-13-a4_小児入院医療管理料4</t>
  </si>
  <si>
    <t>2-2-13-a5_小児入院医療管理料5</t>
  </si>
  <si>
    <t>2-2-13-a6_小児入院医療管理料なし</t>
  </si>
  <si>
    <t>2-2-13-b0_小児入院医療管理料_病床数</t>
  </si>
  <si>
    <t>2-2-13-b1_小児入院医療管理料1</t>
  </si>
  <si>
    <t>2-2-13-b2_小児入院医療管理料2</t>
  </si>
  <si>
    <t>2-2-13-b3_小児入院医療管理料3</t>
  </si>
  <si>
    <t>2-2-13-b4_小児入院医療管理料4</t>
  </si>
  <si>
    <t>2-2-13-b5_小児入院医療管理料5</t>
  </si>
  <si>
    <t>2-2-13-b6_小児入院医療管理料なし</t>
  </si>
  <si>
    <t>2-2-141-a0_回復期リハ_入院料_一般_病床数</t>
  </si>
  <si>
    <t>2-2-141-a1_回復期リハ_入院料_一般1</t>
  </si>
  <si>
    <t>2-2-141-a2_回復期リハ_入院料_一般2</t>
  </si>
  <si>
    <t>2-2-141-a3_回復期リハ_入院料_一般3</t>
  </si>
  <si>
    <t>2-2-141-a4_回復期リハ_入院料_一般4</t>
  </si>
  <si>
    <t>2-2-141-a5_回復期リハ_入院料_一般5</t>
  </si>
  <si>
    <t>2-2-141-a6_回復期リハ_入院料_一般なし</t>
  </si>
  <si>
    <t>2-2-141-b0_回復期リハ_入院料_一般_病床数</t>
  </si>
  <si>
    <t>2-2-141-b1_回復期リハ_入院料_一般1</t>
  </si>
  <si>
    <t>2-2-141-b2_回復期リハ_入院料_一般2</t>
  </si>
  <si>
    <t>2-2-141-b3_回復期リハ_入院料_一般3</t>
  </si>
  <si>
    <t>2-2-141-b4_回復期リハ_入院料_一般4</t>
  </si>
  <si>
    <t>2-2-141-b5_回復期リハ_入院料_一般5</t>
  </si>
  <si>
    <t>2-2-141-b6_回復期リハ_入院料_一般なし</t>
  </si>
  <si>
    <t>2-2-142-a0_回復期リハ_入院料_療養_病床数</t>
  </si>
  <si>
    <t>2-2-142-a1_回復期リハ_入院料_療養1</t>
  </si>
  <si>
    <t>2-2-142-a2_回復期リハ_入院料_療養2</t>
  </si>
  <si>
    <t>2-2-142-a3_回復期リハ_入院料_療養3</t>
  </si>
  <si>
    <t>2-2-142-a4_回復期リハ_入院料_療養4</t>
  </si>
  <si>
    <t>2-2-142-a5_回復期リハ_入院料_療養5</t>
  </si>
  <si>
    <t>2-2-142-a6_回復期リハ_入院料_療養なし</t>
  </si>
  <si>
    <t>2-2-142-b0_回復期リハ_入院料_療養_病床数</t>
  </si>
  <si>
    <t>2-2-142-b1_回復期リハ_入院料_療養1</t>
  </si>
  <si>
    <t>2-2-142-b2_回復期リハ_入院料_療養2</t>
  </si>
  <si>
    <t>2-2-142-b3_回復期リハ_入院料_療養3</t>
  </si>
  <si>
    <t>2-2-142-b4_回復期リハ_入院料_療養4</t>
  </si>
  <si>
    <t>2-2-142-b5_回復期リハ_入院料_療養5</t>
  </si>
  <si>
    <t>2-2-142-b6_回復期リハ_入院料_療養なし</t>
  </si>
  <si>
    <t>2-2-143-a0_回復期リハ_入院医療管理料_一般_病床数</t>
  </si>
  <si>
    <t>2-2-143-a1_回復期リハ_入院医療管理料_一般あり</t>
  </si>
  <si>
    <t>2-2-143-a2_回復期リハ_入院医療管理料_一般なし</t>
  </si>
  <si>
    <t>2-2-143-b0_回復期リハ_入院医療管理料_一般_病床数</t>
  </si>
  <si>
    <t>2-2-143-b1_回復期リハ_入院医療管理料_一般あり</t>
  </si>
  <si>
    <t>2-2-143-b2_回復期リハ_入院医療管理料_一般なし</t>
  </si>
  <si>
    <t>2-2-144-a0_回復期リハ_入院医療管理料_療養_病床数</t>
  </si>
  <si>
    <t>2-2-144-a1_回復期リハ_入院医療管理料_療養あり</t>
  </si>
  <si>
    <t>2-2-144-a2_回復期リハ_入院医療管理料_療養なし</t>
  </si>
  <si>
    <t>2-2-144-b0_回復期リハ_入院医療管理料_療養_病床数</t>
  </si>
  <si>
    <t>2-2-144-b1_回復期リハ_入院医療管理料_療養あり</t>
  </si>
  <si>
    <t>2-2-144-b2_回復期リハ_入院医療管理料_療養なし</t>
  </si>
  <si>
    <t>2-2-151-a0_地域包括ケア_入院料_一般_病床数</t>
  </si>
  <si>
    <t>2-2-151-a1_地域包括ケア_入院料_一般1</t>
  </si>
  <si>
    <t>2-2-151-a2_地域包括ケア_入院料_一般2</t>
  </si>
  <si>
    <t>2-2-151-a3_地域包括ケア_入院料_一般3</t>
  </si>
  <si>
    <t>2-2-151-a4_地域包括ケア_入院料_一般4</t>
  </si>
  <si>
    <t>2-2-151-a5_地域包括ケア_入院料_一般なし</t>
  </si>
  <si>
    <t>2-2-151-b0_地域包括ケア_入院料_一般_病床数</t>
  </si>
  <si>
    <t>2-2-151-b1_地域包括ケア_入院料_一般1</t>
  </si>
  <si>
    <t>2-2-151-b2_地域包括ケア_入院料_一般2</t>
  </si>
  <si>
    <t>2-2-151-b3_地域包括ケア_入院料_一般3</t>
  </si>
  <si>
    <t>2-2-151-b4_地域包括ケア_入院料_一般4</t>
  </si>
  <si>
    <t>2-2-151-b5_地域包括ケア_入院料_一般なし</t>
  </si>
  <si>
    <t>2-2-152-a0_地域包括ケア_入院料_療養_病床数</t>
  </si>
  <si>
    <t>2-2-152-a1_地域包括ケア_入院料_療養1</t>
  </si>
  <si>
    <t>2-2-152-a2_地域包括ケア_入院料_療養2</t>
  </si>
  <si>
    <t>2-2-152-a3_地域包括ケア_入院料_療養3</t>
  </si>
  <si>
    <t>2-2-152-a4_地域包括ケア_入院料_療養4</t>
  </si>
  <si>
    <t>2-2-152-a5_地域包括ケア_入院料_療養なし</t>
  </si>
  <si>
    <t>2-2-152-b0_地域包括ケア_入院料_療養_病床数</t>
  </si>
  <si>
    <t>2-2-152-b1_地域包括ケア_入院料_療養1</t>
  </si>
  <si>
    <t>2-2-152-b2_地域包括ケア_入院料_療養2</t>
  </si>
  <si>
    <t>2-2-152-b3_地域包括ケア_入院料_療養3</t>
  </si>
  <si>
    <t>2-2-152-b4_地域包括ケア_入院料_療養4</t>
  </si>
  <si>
    <t>2-2-152-b5_地域包括ケア_入院料_療養なし</t>
  </si>
  <si>
    <t>2-2-153-a0_地域包括ケア_入院医療管理料_一般_病床数</t>
  </si>
  <si>
    <t>2-2-153-a1_地域包括ケア_入院医療管理料_一般1</t>
  </si>
  <si>
    <t>2-2-153-a2_地域包括ケア_入院医療管理料_一般2</t>
  </si>
  <si>
    <t>2-2-153-a3_地域包括ケア_入院医療管理料_一般3</t>
  </si>
  <si>
    <t>2-2-153-a4_地域包括ケア_入院医療管理料_一般4</t>
  </si>
  <si>
    <t>2-2-153-a5_地域包括ケア_入院医療管理料_一般なし</t>
  </si>
  <si>
    <t>2-2-153-b0_地域包括ケア_入院医療管理料_一般_病床数</t>
  </si>
  <si>
    <t>2-2-153-b1_地域包括ケア_入院医療管理料_一般1</t>
  </si>
  <si>
    <t>2-2-153-b2_地域包括ケア_入院医療管理料_一般2</t>
  </si>
  <si>
    <t>2-2-153-b3_地域包括ケア_入院医療管理料_一般3</t>
  </si>
  <si>
    <t>2-2-153-b4_地域包括ケア_入院医療管理料_一般4</t>
  </si>
  <si>
    <t>2-2-153-b5_地域包括ケア_入院医療管理料_一般なし</t>
  </si>
  <si>
    <t>2-2-154-a0_地域包括ケア_入院医療管理料_療養_病床数</t>
  </si>
  <si>
    <t>2-2-154-a1_地域包括ケア_入院医療管理料_療養1</t>
  </si>
  <si>
    <t>2-2-154-a2_地域包括ケア_入院医療管理料_療養2</t>
  </si>
  <si>
    <t>2-2-154-a3_地域包括ケア_入院医療管理料_療養3</t>
  </si>
  <si>
    <t>2-2-154-a4_地域包括ケア_入院医療管理料_療養4</t>
  </si>
  <si>
    <t>2-2-154-a5_地域包括ケア_入院医療管理料_療養なし</t>
  </si>
  <si>
    <t>2-2-154-b0_地域包括ケア_入院医療管理料_療養_病床数</t>
  </si>
  <si>
    <t>2-2-154-b1_地域包括ケア_入院医療管理料_療養1</t>
  </si>
  <si>
    <t>2-2-154-b2_地域包括ケア_入院医療管理料_療養2</t>
  </si>
  <si>
    <t>2-2-154-b3_地域包括ケア_入院医療管理料_療養3</t>
  </si>
  <si>
    <t>2-2-154-b4_地域包括ケア_入院医療管理料_療養4</t>
  </si>
  <si>
    <t>2-2-154-b5_地域包括ケア_入院医療管理料_療養なし</t>
  </si>
  <si>
    <t>2-2-16-a0_特殊疾患病棟入院料_病床数</t>
  </si>
  <si>
    <t>2-2-16-a1_特殊疾患病棟入院料1</t>
  </si>
  <si>
    <t>2-2-16-a2_特殊疾患病棟入院料2</t>
  </si>
  <si>
    <t>2-2-16-a3_特殊疾患病棟入院料なし</t>
  </si>
  <si>
    <t>2-2-16-b0_特殊疾患病棟入院料_病床数</t>
  </si>
  <si>
    <t>2-2-16-b1_特殊疾患病棟入院料1</t>
  </si>
  <si>
    <t>2-2-16-b2_特殊疾患病棟入院料2</t>
  </si>
  <si>
    <t>2-2-16-b3_特殊疾患病棟入院料なし</t>
  </si>
  <si>
    <t>2-2-17-a0_緩和ケア病棟入院料_病床数</t>
  </si>
  <si>
    <t>2-2-17-a1_緩和ケア病棟入院料1</t>
  </si>
  <si>
    <t>2-2-17-a2_緩和ケア病棟入院料2</t>
  </si>
  <si>
    <t>2-2-17-a3_緩和ケア病棟入院料なし</t>
  </si>
  <si>
    <t>2-2-17-b0_緩和ケア病棟入院料_病床数</t>
  </si>
  <si>
    <t>2-2-17-b1_緩和ケア病棟入院料1</t>
  </si>
  <si>
    <t>2-2-17-b2_緩和ケア病棟入院料2</t>
  </si>
  <si>
    <t>2-2-17-b3_緩和ケア病棟入院料なし</t>
  </si>
  <si>
    <t>2-2-18-a0_精神科救急急性期医療入院料_病床数</t>
  </si>
  <si>
    <t>2-2-18-a1_精神科救急急性期医療入院料あり</t>
  </si>
  <si>
    <t>2-2-18-a2_精神科救急急性期医療入院料なし</t>
  </si>
  <si>
    <t>2-2-18-b0_精神科救急急性期医療入院料_病床数</t>
  </si>
  <si>
    <t>2-2-18-b1_精神科救急急性期医療入院料あり</t>
  </si>
  <si>
    <t>2-2-18-b2_精神科救急急性期医療入院料なし</t>
  </si>
  <si>
    <t>2-2-19-a0_精神科急性期治療病棟入院料_病床数</t>
  </si>
  <si>
    <t>2-2-19-a1_精神科急性期治療病棟入院料1</t>
  </si>
  <si>
    <t>2-2-19-a2_精神科急性期治療病棟入院料2</t>
  </si>
  <si>
    <t>2-2-19-a3_精神科急性期治療病棟入院料なし</t>
  </si>
  <si>
    <t>2-2-19-b0_精神科急性期治療病棟入院料_病床数</t>
  </si>
  <si>
    <t>2-2-19-b1_精神科急性期治療病棟入院料1</t>
  </si>
  <si>
    <t>2-2-19-b2_精神科急性期治療病棟入院料2</t>
  </si>
  <si>
    <t>2-2-19-b3_精神科急性期治療病棟入院料なし</t>
  </si>
  <si>
    <t>2-2-20-a0_精神科救急・合併症入院料_病床数</t>
  </si>
  <si>
    <t>2-2-20-a1_精神科救急・合併症入院料あり</t>
  </si>
  <si>
    <t>2-2-20-a2_精神科救急・合併症入院料なし</t>
  </si>
  <si>
    <t>2-2-20-b0_精神科救急・合併症入院料_病床数</t>
  </si>
  <si>
    <t>2-2-20-b1_精神科救急・合併症入院料あり</t>
  </si>
  <si>
    <t>2-2-20-b2_精神科救急・合併症入院料なし</t>
  </si>
  <si>
    <t>2-2-21-a0_児童・思春期精神科入院医療管理料_病床数</t>
  </si>
  <si>
    <t>2-2-21-a1_児童・思春期精神科入院医療管理料あり</t>
  </si>
  <si>
    <t>2-2-21-a2_児童・思春期精神科入院医療管理料なし</t>
  </si>
  <si>
    <t>2-2-21-b0_児童・思春期精神科入院医療管理料_病床数</t>
  </si>
  <si>
    <t>2-2-21-b1_児童・思春期精神科入院医療管理料あり</t>
  </si>
  <si>
    <t>2-2-21-b2_児童・思春期精神科入院医療管理料なし</t>
  </si>
  <si>
    <t>2-2-22-a0_精神療養病棟入院料_病床数</t>
  </si>
  <si>
    <t>2-2-22-a1_精神療養病棟入院料あり</t>
  </si>
  <si>
    <t>2-2-22-a2_精神療養病棟入院料なし</t>
  </si>
  <si>
    <t>2-2-22-b0_精神療養病棟入院料_病床数</t>
  </si>
  <si>
    <t>2-2-22-b1_精神療養病棟入院料あり</t>
  </si>
  <si>
    <t>2-2-22-b2_精神療養病棟入院料なし</t>
  </si>
  <si>
    <t>2-2-23-a0_認知症治療病棟入院料_病床数</t>
  </si>
  <si>
    <t>2-2-23-a1_認知症治療病棟入院料1</t>
  </si>
  <si>
    <t>2-2-23-a2_認知症治療病棟入院料2</t>
  </si>
  <si>
    <t>2-2-23-a3_認知症治療病棟入院料なし</t>
  </si>
  <si>
    <t>2-2-23-b0_認知症治療病棟入院料_病床数</t>
  </si>
  <si>
    <t>2-2-23-b1_認知症治療病棟入院料1</t>
  </si>
  <si>
    <t>2-2-23-b2_認知症治療病棟入院料2</t>
  </si>
  <si>
    <t>2-2-23-b3_認知症治療病棟入院料なし</t>
  </si>
  <si>
    <t>2-3-01_特定機能病院</t>
  </si>
  <si>
    <t>2-3-02_地域医療支援病院</t>
  </si>
  <si>
    <t>2-3-03_臨床研修病院</t>
  </si>
  <si>
    <t>2-3-04_DPC対象病院</t>
  </si>
  <si>
    <t>2-3-05_DPC準備病院</t>
  </si>
  <si>
    <t>2-3-06_救命救急センター</t>
  </si>
  <si>
    <t>2-3-07_災害拠点病院</t>
  </si>
  <si>
    <t>2-3-08_がん診療連携拠点病院</t>
    <phoneticPr fontId="12"/>
  </si>
  <si>
    <t>2-3-09_精神科救急医療体制整備事業に規定する指定病院</t>
    <phoneticPr fontId="12"/>
  </si>
  <si>
    <t>2-3-10_医療観察法指定医療機関</t>
    <phoneticPr fontId="12"/>
  </si>
  <si>
    <t>2-3-11_在宅療養支援病院</t>
    <phoneticPr fontId="12"/>
  </si>
  <si>
    <t>2-3-12_在宅療養後方支援病院</t>
    <phoneticPr fontId="12"/>
  </si>
  <si>
    <t>2-3-13_紹介受診重点医療機関</t>
    <phoneticPr fontId="12"/>
  </si>
  <si>
    <t>⑤ 事務職員</t>
    <phoneticPr fontId="12"/>
  </si>
  <si>
    <t>① 医師</t>
    <phoneticPr fontId="12"/>
  </si>
  <si>
    <t>3-1-11_外来診療日数256</t>
  </si>
  <si>
    <t>3-1-12_外来患者延数256</t>
  </si>
  <si>
    <t>3-1-13_初診患者数256</t>
  </si>
  <si>
    <t>3-1-14_外来診療報酬点数_合計256</t>
  </si>
  <si>
    <t>3-1-21_外来診療日数266</t>
  </si>
  <si>
    <t>3-1-22_外来患者延数266</t>
  </si>
  <si>
    <t>3-1-23_初診患者数266</t>
  </si>
  <si>
    <t>3-1-24_外来診療報酬点数_合計266</t>
  </si>
  <si>
    <t>3-2-102_月末病床数256</t>
  </si>
  <si>
    <t>3-2-103_在院患者延数256</t>
  </si>
  <si>
    <t>3-2-104_新入院患者数256</t>
  </si>
  <si>
    <t>3-2-105_退院患者数256</t>
  </si>
  <si>
    <t>3-2-106_うち入院当日に退院した患者数256</t>
  </si>
  <si>
    <t>3-2-107_入院患者延数256</t>
  </si>
  <si>
    <t>3-2-110_入院診療報酬点数_合計256</t>
  </si>
  <si>
    <t>3-2-202_月末病床数266</t>
  </si>
  <si>
    <t>3-2-203_在院患者延数266</t>
  </si>
  <si>
    <t>3-2-204_新入院患者数266</t>
  </si>
  <si>
    <t>3-2-205_退院患者数266</t>
  </si>
  <si>
    <t>3-2-206_うち入院当日に退院した患者数266</t>
  </si>
  <si>
    <t>3-2-207_入院患者延数266</t>
  </si>
  <si>
    <t>3-2-210_入院診療報酬点数_合計266</t>
  </si>
  <si>
    <t>4-1-1011_初・再診256</t>
  </si>
  <si>
    <t>4-1-1013_医学管理・在宅256</t>
  </si>
  <si>
    <t>4-1-1020_投薬256</t>
  </si>
  <si>
    <t>4-1-1030_注射256</t>
  </si>
  <si>
    <t>4-1-1040_処置256</t>
  </si>
  <si>
    <t>4-1-1041_再掲_人工透析256</t>
  </si>
  <si>
    <t>4-1-1050_手術・麻酔256</t>
  </si>
  <si>
    <t>4-1-1060_検査・病理256</t>
  </si>
  <si>
    <t>4-1-1070_画像診断256</t>
  </si>
  <si>
    <t>4-1-1080_精神科専門療法256</t>
  </si>
  <si>
    <t>4-1-1090_その他256</t>
  </si>
  <si>
    <t>4-1-1091_再掲_リハビリテーション256</t>
  </si>
  <si>
    <t>4-1-1092_再掲_ベースアップ評価料等256</t>
  </si>
  <si>
    <t>4-1-1100_外来診療報酬点数_合計256</t>
  </si>
  <si>
    <t>4-1-2011_初・再診266</t>
  </si>
  <si>
    <t>4-1-2013_医学管理・在宅266</t>
  </si>
  <si>
    <t>4-1-2020_投薬266</t>
  </si>
  <si>
    <t>4-1-2030_注射266</t>
  </si>
  <si>
    <t>4-1-2040_処置266</t>
  </si>
  <si>
    <t>4-1-2041_再掲_人工透析266</t>
  </si>
  <si>
    <t>4-1-2050_手術・麻酔266</t>
  </si>
  <si>
    <t>4-1-2060_検査・病理266</t>
  </si>
  <si>
    <t>4-1-2070_画像診断266</t>
  </si>
  <si>
    <t>4-1-2080_精神科専門療法266</t>
  </si>
  <si>
    <t>4-1-2090_その他266</t>
  </si>
  <si>
    <t>4-1-2091_再掲_リハビリテーション266</t>
  </si>
  <si>
    <t>4-1-2092_再掲_ベースアップ評価料等266</t>
  </si>
  <si>
    <t>4-1-2100_外来診療報酬点数_合計266</t>
  </si>
  <si>
    <t>4-2-1011_初・再診256</t>
  </si>
  <si>
    <t>4-2-1013_医学管理・在宅256</t>
  </si>
  <si>
    <t>4-2-1020_投薬256</t>
  </si>
  <si>
    <t>4-2-1030_注射256</t>
  </si>
  <si>
    <t>4-2-1040_処置256</t>
  </si>
  <si>
    <t>4-2-1041_再掲_人工透析256</t>
  </si>
  <si>
    <t>4-2-1050_手術・麻酔256</t>
  </si>
  <si>
    <t>4-2-1060_検査・病理256</t>
  </si>
  <si>
    <t>4-2-1070_画像診断256</t>
  </si>
  <si>
    <t>4-2-1080_精神科専門療法256</t>
  </si>
  <si>
    <t>4-2-1090_その他256</t>
  </si>
  <si>
    <t>4-2-1091_再掲_リハビリテーション256</t>
  </si>
  <si>
    <t>4-2-1092_再掲_ベースアップ評価料等256</t>
  </si>
  <si>
    <t>4-2-1100_入院料等256</t>
  </si>
  <si>
    <t>4-2-1110_DPC包括評価部分256</t>
  </si>
  <si>
    <t>4-2-1120_食事療養費256</t>
  </si>
  <si>
    <t>4-2-1200_入院診療報酬点数_合計256</t>
  </si>
  <si>
    <t>4-2-2011_初・再診266</t>
  </si>
  <si>
    <t>4-2-2013_医学管理・在宅266</t>
  </si>
  <si>
    <t>4-2-2020_投薬266</t>
  </si>
  <si>
    <t>4-2-2030_注射266</t>
  </si>
  <si>
    <t>4-2-2040_処置266</t>
  </si>
  <si>
    <t>4-2-2041_再掲_人工透析266</t>
  </si>
  <si>
    <t>4-2-2050_手術・麻酔266</t>
  </si>
  <si>
    <t>4-2-2060_検査・病理266</t>
  </si>
  <si>
    <t>4-2-2070_画像診断266</t>
  </si>
  <si>
    <t>4-2-2080_精神科専門療法266</t>
  </si>
  <si>
    <t>4-2-2090_その他266</t>
  </si>
  <si>
    <t>4-2-2091_再掲_リハビリテーション266</t>
  </si>
  <si>
    <t>4-2-2092_再掲_ベースアップ評価料等266</t>
  </si>
  <si>
    <t>4-2-2100_入院料等266</t>
  </si>
  <si>
    <t>4-2-2110_DPC包括評価部分266</t>
  </si>
  <si>
    <t>4-2-2120_食事療養費266</t>
  </si>
  <si>
    <t>4-2-2200_入院診療報酬点数_合計266</t>
  </si>
  <si>
    <t>3-1-15_外来診療単価256</t>
    <phoneticPr fontId="12"/>
  </si>
  <si>
    <t>3-1-25_外来診療単価266</t>
    <phoneticPr fontId="12"/>
  </si>
  <si>
    <t>3-2-108_病床利用率256</t>
  </si>
  <si>
    <t>3-2-109_平均在院日数256</t>
  </si>
  <si>
    <t>3-2-111_入院診療単価256</t>
  </si>
  <si>
    <t>3-2-208_病床利用率266</t>
  </si>
  <si>
    <t>3-2-209_平均在院日数266</t>
  </si>
  <si>
    <t>3-2-211_入院診療単価266</t>
  </si>
  <si>
    <t>5-1-1-10_医業収益256</t>
  </si>
  <si>
    <t>5-1-1-110_入院診療収入256</t>
  </si>
  <si>
    <t>5-1-1-120_室料差額収益256</t>
  </si>
  <si>
    <t>5-1-1-130_外来診療収入256</t>
  </si>
  <si>
    <t>5-1-1-140_その他医業収入256</t>
  </si>
  <si>
    <t>5-1-1-20_医業費用256</t>
  </si>
  <si>
    <t>5-1-1-210_材料費256</t>
  </si>
  <si>
    <t>5-1-1-211_再掲_医薬品費256</t>
  </si>
  <si>
    <t>5-1-1-212_再掲_診療材料費256</t>
  </si>
  <si>
    <t>5-1-1-220_給与費256</t>
  </si>
  <si>
    <t>5-1-1-230_委託費256</t>
  </si>
  <si>
    <t>5-1-1-240_設備関係費256</t>
  </si>
  <si>
    <t>5-1-1-241_再掲_減価償却費256</t>
  </si>
  <si>
    <t>5-1-1-250_研究研修費256</t>
  </si>
  <si>
    <t>5-1-1-260_経費256</t>
  </si>
  <si>
    <t>5-1-1-261_再掲_水道光熱費256</t>
  </si>
  <si>
    <t>5-1-1-2611_再掲2_電気料金256</t>
  </si>
  <si>
    <t>5-1-1-2612_再掲2_ガス料金256</t>
  </si>
  <si>
    <t>5-1-1-2613_再掲2_その他の水道光熱費256</t>
  </si>
  <si>
    <t>5-1-1-270_控除対象外消費税等負担額256</t>
  </si>
  <si>
    <t>5-1-1-280_本部費配賦額256</t>
  </si>
  <si>
    <t>5-1-1-40_医業外収益256</t>
  </si>
  <si>
    <t>5-1-1-50_医業外費用256</t>
  </si>
  <si>
    <t>5-1-1-221_再掲_賞与256</t>
  </si>
  <si>
    <t>5-1-1-231_再掲_給食委託費256</t>
  </si>
  <si>
    <t>5-1-1-232_再掲_人材委託費256</t>
  </si>
  <si>
    <t>5-1-1-233_再掲_保守委託費256</t>
  </si>
  <si>
    <t>5-1-1-30_医業利益256</t>
  </si>
  <si>
    <t>5-1-1-60_経常利益256</t>
  </si>
  <si>
    <t>5-1-2-10_医業収益266</t>
  </si>
  <si>
    <t>5-1-2-110_入院診療収入266</t>
  </si>
  <si>
    <t>5-1-2-120_室料差額収益266</t>
  </si>
  <si>
    <t>5-1-2-130_外来診療収入266</t>
  </si>
  <si>
    <t>5-1-2-140_その他医業収入266</t>
  </si>
  <si>
    <t>5-1-2-20_医業費用266</t>
  </si>
  <si>
    <t>5-1-2-210_材料費266</t>
  </si>
  <si>
    <t>5-1-2-211_再掲_医薬品費266</t>
  </si>
  <si>
    <t>5-1-2-212_再掲_診療材料費266</t>
  </si>
  <si>
    <t>5-1-2-220_給与費266</t>
  </si>
  <si>
    <t>5-1-2-221_再掲_賞与266</t>
  </si>
  <si>
    <t>5-1-2-230_委託費266</t>
  </si>
  <si>
    <t>5-1-2-231_再掲_給食委託費266</t>
  </si>
  <si>
    <t>5-1-2-232_再掲_人材委託費266</t>
  </si>
  <si>
    <t>5-1-2-233_再掲_保守委託費266</t>
  </si>
  <si>
    <t>5-1-2-240_設備関係費266</t>
  </si>
  <si>
    <t>5-1-2-241_再掲_減価償却費266</t>
  </si>
  <si>
    <t>5-1-2-250_研究研修費266</t>
  </si>
  <si>
    <t>5-1-2-260_経費266</t>
  </si>
  <si>
    <t>5-1-2-261_再掲_水道光熱費266</t>
  </si>
  <si>
    <t>5-1-2-2611_再掲2_電気料金266</t>
  </si>
  <si>
    <t>5-1-2-2612_再掲2_ガス料金266</t>
  </si>
  <si>
    <t>5-1-2-2613_再掲2_その他の水道光熱費266</t>
  </si>
  <si>
    <t>5-1-2-270_控除対象外消費税等負担額266</t>
  </si>
  <si>
    <t>5-1-2-280_本部費配賦額266</t>
  </si>
  <si>
    <t>5-1-2-30_医業利益266</t>
  </si>
  <si>
    <t>5-1-2-40_医業外収益266</t>
  </si>
  <si>
    <t>5-1-2-50_医業外費用266</t>
  </si>
  <si>
    <t>5-1-2-60_経常利益266</t>
  </si>
  <si>
    <t>5-2-1-10_医業収益24</t>
  </si>
  <si>
    <t>5-2-1-110_入院診療収入24</t>
  </si>
  <si>
    <t>5-2-1-120_室料差額収益24</t>
  </si>
  <si>
    <t>5-2-1-130_外来診療収入24</t>
  </si>
  <si>
    <t>5-2-1-140_その他医業収入24</t>
  </si>
  <si>
    <t>5-2-1-20_医業費用24</t>
  </si>
  <si>
    <t>5-2-1-210_材料費24</t>
  </si>
  <si>
    <t>5-2-1-211_再掲_医薬品費24</t>
  </si>
  <si>
    <t>5-2-1-212_再掲_診療材料費24</t>
  </si>
  <si>
    <t>5-2-1-220_給与費24</t>
  </si>
  <si>
    <t>5-2-1-221_再掲_賞与24</t>
  </si>
  <si>
    <t>5-2-1-230_委託費24</t>
  </si>
  <si>
    <t>5-2-1-231_再掲_給食委託費24</t>
  </si>
  <si>
    <t>5-2-1-232_再掲_人材委託費24</t>
  </si>
  <si>
    <t>5-2-1-233_再掲_保守委託費24</t>
  </si>
  <si>
    <t>5-2-1-240_設備関係費24</t>
  </si>
  <si>
    <t>5-2-1-241_再掲_減価償却費24</t>
  </si>
  <si>
    <t>5-2-1-250_研究研修費24</t>
  </si>
  <si>
    <t>5-2-1-260_経費24</t>
  </si>
  <si>
    <t>5-2-1-261_再掲_水道光熱費24</t>
  </si>
  <si>
    <t>5-2-1-2611_再掲2_電気料金24</t>
  </si>
  <si>
    <t>5-2-1-2612_再掲2_ガス料金24</t>
  </si>
  <si>
    <t>5-2-1-2613_再掲2_その他の水道光熱費24</t>
  </si>
  <si>
    <t>5-2-1-270_控除対象外消費税等負担額24</t>
  </si>
  <si>
    <t>5-2-1-280_本部費配賦額24</t>
  </si>
  <si>
    <t>5-2-1-30_医業利益24</t>
  </si>
  <si>
    <t>5-2-1-40_医業外収益24</t>
  </si>
  <si>
    <t>5-2-1-50_医業外費用24</t>
  </si>
  <si>
    <t>5-2-1-60_経常利益24</t>
  </si>
  <si>
    <t>5-2-1-410_賃上げ・物価上昇支援事業補助金24</t>
  </si>
  <si>
    <t>5-2-1-420_運営費補助金24</t>
  </si>
  <si>
    <t>5-2-1-430_施設設備補助金24</t>
  </si>
  <si>
    <t>5-2-1-440_その他補助金24</t>
  </si>
  <si>
    <t>5-2-2-10_医業収益25</t>
  </si>
  <si>
    <t>5-2-2-110_入院診療収入25</t>
  </si>
  <si>
    <t>5-2-2-120_室料差額収益25</t>
  </si>
  <si>
    <t>5-2-2-130_外来診療収入25</t>
  </si>
  <si>
    <t>5-2-2-140_その他医業収入25</t>
  </si>
  <si>
    <t>5-2-2-20_医業費用25</t>
  </si>
  <si>
    <t>5-2-2-210_材料費25</t>
  </si>
  <si>
    <t>5-2-2-211_再掲_医薬品費25</t>
  </si>
  <si>
    <t>5-2-2-212_再掲_診療材料費25</t>
  </si>
  <si>
    <t>5-2-2-220_給与費25</t>
  </si>
  <si>
    <t>5-2-2-221_再掲_賞与25</t>
  </si>
  <si>
    <t>5-2-2-230_委託費25</t>
  </si>
  <si>
    <t>5-2-2-231_再掲_給食委託費25</t>
  </si>
  <si>
    <t>5-2-2-232_再掲_人材委託費25</t>
  </si>
  <si>
    <t>5-2-2-233_再掲_保守委託費25</t>
  </si>
  <si>
    <t>5-2-2-250_研究研修費25</t>
  </si>
  <si>
    <t>5-2-2-260_経費25</t>
  </si>
  <si>
    <t>5-2-2-261_再掲_水道光熱費25</t>
  </si>
  <si>
    <t>5-2-2-2611_再掲2_電気料金25</t>
  </si>
  <si>
    <t>5-2-2-2612_再掲2_ガス料金25</t>
  </si>
  <si>
    <t>5-2-2-2613_再掲2_その他の水道光熱費25</t>
  </si>
  <si>
    <t>5-2-2-270_控除対象外消費税等負担額25</t>
  </si>
  <si>
    <t>5-2-2-280_本部費配賦額25</t>
  </si>
  <si>
    <t>5-2-2-30_医業利益25</t>
  </si>
  <si>
    <t>5-2-2-40_医業外収益25</t>
  </si>
  <si>
    <t>5-2-2-410_賃上げ・物価上昇支援事業補助金25</t>
  </si>
  <si>
    <t>5-2-2-420_運営費補助金25</t>
  </si>
  <si>
    <t>5-2-2-430_施設設備補助金25</t>
  </si>
  <si>
    <t>5-2-2-440_その他補助金25</t>
  </si>
  <si>
    <t>5-2-2-50_医業外費用25</t>
  </si>
  <si>
    <t>5-2-2-60_経常利益25</t>
  </si>
  <si>
    <t>5-2-2-240_設備関係費25</t>
  </si>
  <si>
    <t>5-2-2-241_再掲_減価償却費25</t>
  </si>
  <si>
    <t>＊あらかじめ入力されているデータを確認のうえ、変更・不足があれば修正</t>
    <phoneticPr fontId="5"/>
  </si>
  <si>
    <t>◆（６－１）医療機関別係数</t>
    <phoneticPr fontId="5"/>
  </si>
  <si>
    <t>医療機関群</t>
    <phoneticPr fontId="12"/>
  </si>
  <si>
    <t>大学病院本院群</t>
  </si>
  <si>
    <t>DPC特定病院群</t>
  </si>
  <si>
    <r>
      <t>DPC標準病院群</t>
    </r>
    <r>
      <rPr>
        <sz val="10.5"/>
        <color theme="1"/>
        <rFont val="HG丸ｺﾞｼｯｸM-PRO"/>
        <family val="3"/>
        <charset val="128"/>
      </rPr>
      <t>（データ数90未満）</t>
    </r>
    <phoneticPr fontId="12"/>
  </si>
  <si>
    <t>機能評価係数Ⅰ</t>
  </si>
  <si>
    <t>機能評価係数Ⅱ</t>
  </si>
  <si>
    <t>救急補正係数</t>
  </si>
  <si>
    <t>激変緩和係数</t>
    <phoneticPr fontId="12"/>
  </si>
  <si>
    <t>◆（６－２）医療機関群の要件</t>
    <phoneticPr fontId="5"/>
  </si>
  <si>
    <t>＊</t>
    <phoneticPr fontId="12"/>
  </si>
  <si>
    <t>チェックした病院のみご回答ください。</t>
  </si>
  <si>
    <t>2024年度</t>
    <phoneticPr fontId="12"/>
  </si>
  <si>
    <t xml:space="preserve">【実績要件2】医師研修の実施 </t>
  </si>
  <si>
    <t>【実績要件3】医療技術の実施</t>
  </si>
  <si>
    <t>外保連試案</t>
    <phoneticPr fontId="12"/>
  </si>
  <si>
    <t>(3a)：手術実施症例1件あたりの外保連手術指数</t>
  </si>
  <si>
    <t>(3b)：DPC算定病床当たりの同指数</t>
  </si>
  <si>
    <t>(3c)：手術実施症例件数</t>
  </si>
  <si>
    <t>特定内科診療</t>
    <phoneticPr fontId="12"/>
  </si>
  <si>
    <t>(3A)：症例割合</t>
  </si>
  <si>
    <t>(3B)：DPC算定病床あたりの症例件数</t>
  </si>
  <si>
    <t>(3C)：対象症例件数</t>
  </si>
  <si>
    <t xml:space="preserve">【実績要件4】補正複雑性指数 </t>
  </si>
  <si>
    <t>◆（６－３）機能評価係数Ⅱの内訳</t>
    <phoneticPr fontId="5"/>
  </si>
  <si>
    <t>効率性係数</t>
  </si>
  <si>
    <t>複雑性係数</t>
  </si>
  <si>
    <t>カバー率係数</t>
  </si>
  <si>
    <t>体制評価係数</t>
  </si>
  <si>
    <t>◆（６－４）地域医療指数の内訳</t>
    <phoneticPr fontId="5"/>
  </si>
  <si>
    <t>がん</t>
  </si>
  <si>
    <t>脳卒中</t>
  </si>
  <si>
    <t>心筋梗塞等の心血管疾患</t>
  </si>
  <si>
    <t>精神疾患</t>
  </si>
  <si>
    <t>災害</t>
  </si>
  <si>
    <t>周産期</t>
  </si>
  <si>
    <t>へき地</t>
  </si>
  <si>
    <t>救急</t>
  </si>
  <si>
    <t>感染症</t>
  </si>
  <si>
    <t>治験等の実施</t>
  </si>
  <si>
    <t>臓器提供の実施</t>
  </si>
  <si>
    <t>医療の質向上に向けた取組</t>
  </si>
  <si>
    <t>医師少数地域への医師派遣機能
（大学病院本院群のみ）</t>
    <phoneticPr fontId="12"/>
  </si>
  <si>
    <t>※ポイントの上限値：</t>
    <phoneticPr fontId="12"/>
  </si>
  <si>
    <t>大学病院本院群：11ポイント、DPC特定病院群：10ポイント、</t>
    <phoneticPr fontId="12"/>
  </si>
  <si>
    <t>DPC標準病院群：8ポイント</t>
  </si>
  <si>
    <r>
      <t>６. DPC／PDPSにおける医療機関別係数　＜</t>
    </r>
    <r>
      <rPr>
        <u/>
        <sz val="11"/>
        <color theme="1"/>
        <rFont val="HG丸ｺﾞｼｯｸM-PRO"/>
        <family val="3"/>
        <charset val="128"/>
      </rPr>
      <t>令和8年6月</t>
    </r>
    <r>
      <rPr>
        <sz val="11"/>
        <color theme="1"/>
        <rFont val="HG丸ｺﾞｼｯｸM-PRO"/>
        <family val="3"/>
        <charset val="128"/>
      </rPr>
      <t>の情報についてご記入ください。＞</t>
    </r>
    <phoneticPr fontId="5"/>
  </si>
  <si>
    <t>6-1-11_医療機関群256</t>
  </si>
  <si>
    <t>6-1-12_基礎係数256</t>
  </si>
  <si>
    <t>6-1-13_機能評価係数1_256</t>
  </si>
  <si>
    <t>6-1-16_激変緩和係数_256</t>
  </si>
  <si>
    <t>6-1-17_合計256</t>
  </si>
  <si>
    <t>6-1-14_機能評価係数2_256</t>
    <phoneticPr fontId="12"/>
  </si>
  <si>
    <t>6-1-15_救急補正係数256</t>
    <phoneticPr fontId="12"/>
  </si>
  <si>
    <r>
      <t>⑤ 外来患者1人1日あたり診療単価
（④×10÷②）</t>
    </r>
    <r>
      <rPr>
        <sz val="11"/>
        <color rgb="FFFF0000"/>
        <rFont val="HG丸ｺﾞｼｯｸM-PRO"/>
        <family val="3"/>
        <charset val="128"/>
      </rPr>
      <t>（入力不要）</t>
    </r>
    <phoneticPr fontId="5"/>
  </si>
  <si>
    <r>
      <t xml:space="preserve">合計
</t>
    </r>
    <r>
      <rPr>
        <sz val="7.5"/>
        <color rgb="FFFF0000"/>
        <rFont val="HG丸ｺﾞｼｯｸM-PRO"/>
        <family val="3"/>
        <charset val="128"/>
      </rPr>
      <t>（入力不要）</t>
    </r>
    <phoneticPr fontId="12"/>
  </si>
  <si>
    <r>
      <t>合計（①＋②＋③＋④＋⑤）</t>
    </r>
    <r>
      <rPr>
        <sz val="11"/>
        <color rgb="FFFF0000"/>
        <rFont val="HG丸ｺﾞｼｯｸM-PRO"/>
        <family val="3"/>
        <charset val="128"/>
      </rPr>
      <t>（入力不要）</t>
    </r>
    <phoneticPr fontId="12"/>
  </si>
  <si>
    <r>
      <t>合計</t>
    </r>
    <r>
      <rPr>
        <sz val="11"/>
        <color rgb="FFFF0000"/>
        <rFont val="HG丸ｺﾞｼｯｸM-PRO"/>
        <family val="3"/>
        <charset val="128"/>
      </rPr>
      <t>（入力不要）</t>
    </r>
    <phoneticPr fontId="12"/>
  </si>
  <si>
    <r>
      <t>特定入院料の病床数合計</t>
    </r>
    <r>
      <rPr>
        <sz val="11"/>
        <color rgb="FFFF0000"/>
        <rFont val="HG丸ｺﾞｼｯｸM-PRO"/>
        <family val="3"/>
        <charset val="128"/>
      </rPr>
      <t>（入力不要）</t>
    </r>
    <rPh sb="6" eb="9">
      <t>ビョウショウスウ</t>
    </rPh>
    <rPh sb="9" eb="11">
      <t>ゴウケイ</t>
    </rPh>
    <phoneticPr fontId="12"/>
  </si>
  <si>
    <t>DPC標準病院群1</t>
    <phoneticPr fontId="12"/>
  </si>
  <si>
    <t>DPC標準病院群2</t>
    <phoneticPr fontId="12"/>
  </si>
  <si>
    <t>DPC特定病院群</t>
    <phoneticPr fontId="12"/>
  </si>
  <si>
    <t>DPC標準病院群（データ数90未満）</t>
    <phoneticPr fontId="12"/>
  </si>
  <si>
    <t>上記の基礎係数※</t>
    <phoneticPr fontId="12"/>
  </si>
  <si>
    <t>DPC標準病院群（データ数90以上）</t>
    <rPh sb="15" eb="17">
      <t>イジョウ</t>
    </rPh>
    <phoneticPr fontId="12"/>
  </si>
  <si>
    <r>
      <t>DPC標準病院群</t>
    </r>
    <r>
      <rPr>
        <sz val="10.5"/>
        <color theme="1"/>
        <rFont val="HG丸ｺﾞｼｯｸM-PRO"/>
        <family val="3"/>
        <charset val="128"/>
      </rPr>
      <t>（データ数90以上）</t>
    </r>
    <phoneticPr fontId="12"/>
  </si>
  <si>
    <t>大学病院本院群</t>
    <phoneticPr fontId="12"/>
  </si>
  <si>
    <t>6-1-21_医療機関群266</t>
  </si>
  <si>
    <t>6-1-22_基礎係数266</t>
  </si>
  <si>
    <t>6-1-23_機能評価係数1_266</t>
  </si>
  <si>
    <t>6-1-24_機能評価係数2_266</t>
  </si>
  <si>
    <t>6-1-25_救急補正係数266</t>
  </si>
  <si>
    <t>6-1-26_激変緩和係数_266</t>
  </si>
  <si>
    <t>6-1-27_合計266</t>
  </si>
  <si>
    <r>
      <t>※基礎係数は</t>
    </r>
    <r>
      <rPr>
        <b/>
        <sz val="11"/>
        <color rgb="FFFF0000"/>
        <rFont val="HG丸ｺﾞｼｯｸM-PRO"/>
        <family val="3"/>
        <charset val="128"/>
      </rPr>
      <t>自動入力（下記参照）</t>
    </r>
    <rPh sb="6" eb="10">
      <t>ジドウニュウリョク</t>
    </rPh>
    <phoneticPr fontId="12"/>
  </si>
  <si>
    <t>2026年度</t>
    <phoneticPr fontId="12"/>
  </si>
  <si>
    <t>【実績要件1】診療密度</t>
    <phoneticPr fontId="12"/>
  </si>
  <si>
    <t>令和8年
基準値</t>
    <phoneticPr fontId="12"/>
  </si>
  <si>
    <t>6-2-110_診療密度24</t>
  </si>
  <si>
    <t>6-2-120_医師研修の実施24</t>
  </si>
  <si>
    <t>6-2-131_手術実施症例1件あたりの外保連手術指数24</t>
  </si>
  <si>
    <t>6-2-132_DPC算定病床当たりの同指数24</t>
  </si>
  <si>
    <t>6-2-133_手術実施症例件数24</t>
  </si>
  <si>
    <t>6-2-134_症例割合24</t>
  </si>
  <si>
    <t>6-2-135_DPC算定病床あたりの症例件数24</t>
  </si>
  <si>
    <t>6-2-136_対象症例件数24</t>
  </si>
  <si>
    <t>6-2-140_補正複雑性指数24</t>
  </si>
  <si>
    <t>6-2-210_診療密度26</t>
  </si>
  <si>
    <t>6-2-220_医師研修の実施26</t>
  </si>
  <si>
    <t>6-2-231_手術実施症例1件あたりの外保連手術指数26</t>
  </si>
  <si>
    <t>6-2-232_DPC算定病床当たりの同指数26</t>
  </si>
  <si>
    <t>6-2-233_手術実施症例件数26</t>
  </si>
  <si>
    <t>6-2-234_症例割合26</t>
  </si>
  <si>
    <t>6-2-235_DPC算定病床あたりの症例件数26</t>
  </si>
  <si>
    <t>6-2-236_対象症例件数26</t>
  </si>
  <si>
    <t>6-2-240_補正複雑性指数26</t>
  </si>
  <si>
    <t>地域医療係数</t>
    <phoneticPr fontId="12"/>
  </si>
  <si>
    <t>小児</t>
  </si>
  <si>
    <t>小児以外</t>
  </si>
  <si>
    <t>小児及び周産期</t>
  </si>
  <si>
    <t>定量評価係数</t>
  </si>
  <si>
    <t>6-3-1-100_効率性係数256</t>
  </si>
  <si>
    <t>6-3-1-200_複雑性係数256</t>
  </si>
  <si>
    <t>6-3-1-300_カバー率係数256</t>
  </si>
  <si>
    <t>6-3-1-400_地域医療係数256</t>
  </si>
  <si>
    <t>6-3-1-410_体制評価係数256</t>
  </si>
  <si>
    <t>6-3-1-421_定量評価係数_小児256</t>
  </si>
  <si>
    <t>6-3-1-422_定量評価係数_小児以外256</t>
  </si>
  <si>
    <t>6-3-1-500_合計256</t>
  </si>
  <si>
    <t>6-3-2-100_効率性係数266</t>
  </si>
  <si>
    <t>6-3-2-200_複雑性係数266</t>
  </si>
  <si>
    <t>6-3-2-300_カバー率係数266</t>
  </si>
  <si>
    <t>6-3-2-400_地域医療係数266</t>
  </si>
  <si>
    <t>6-3-2-410_体制評価係数266</t>
  </si>
  <si>
    <t>6-3-2-421_定量評価係数_小児266</t>
  </si>
  <si>
    <t>6-3-2-422_定量評価係数_小児以外266</t>
  </si>
  <si>
    <t>6-3-2-423_定量評価係数_小児及び周産期266</t>
  </si>
  <si>
    <t>6-3-2-424_定量評価係数_がん266</t>
  </si>
  <si>
    <t>6-3-2-425_定量評価係数_脳卒中266</t>
  </si>
  <si>
    <t>6-3-2-426_定量評価係数_心筋梗塞等の心血管疾患266</t>
  </si>
  <si>
    <t>6-3-2-500_合計266</t>
  </si>
  <si>
    <t>地域の需要変動への応答性</t>
    <phoneticPr fontId="12"/>
  </si>
  <si>
    <t>6-4-1-01_がん256</t>
  </si>
  <si>
    <t>6-4-1-02_脳卒中256</t>
  </si>
  <si>
    <t>6-4-1-03_心筋梗塞等の心血管疾患256</t>
  </si>
  <si>
    <t>6-4-1-04_精神疾患256</t>
  </si>
  <si>
    <t>6-4-1-05_災害256</t>
  </si>
  <si>
    <t>6-4-1-06_周産期256</t>
  </si>
  <si>
    <t>6-4-1-07_へき地256</t>
  </si>
  <si>
    <t>6-4-1-08_救急256</t>
  </si>
  <si>
    <t>6-4-1-09_感染症256</t>
  </si>
  <si>
    <t>6-4-1-10_治験等の実施256</t>
  </si>
  <si>
    <t>6-4-1-11_臓器提供の実施256</t>
  </si>
  <si>
    <t>6-4-1-12_医療の質向上に向けた取組256</t>
  </si>
  <si>
    <t>6-4-1-13_医師少数地域への医師派遣機能256</t>
  </si>
  <si>
    <t>6-4-1-15_合計256</t>
  </si>
  <si>
    <t>6-4-2-01_がん266</t>
  </si>
  <si>
    <t>6-4-2-02_脳卒中266</t>
  </si>
  <si>
    <t>6-4-2-03_心筋梗塞等の心血管疾患266</t>
  </si>
  <si>
    <t>6-4-2-04_精神疾患266</t>
  </si>
  <si>
    <t>6-4-2-05_災害266</t>
  </si>
  <si>
    <t>6-4-2-06_周産期266</t>
  </si>
  <si>
    <t>6-4-2-07_へき地266</t>
  </si>
  <si>
    <t>6-4-2-08_救急266</t>
  </si>
  <si>
    <t>6-4-2-09_感染症266</t>
  </si>
  <si>
    <t>6-4-2-10_治験等の実施266</t>
  </si>
  <si>
    <t>6-4-2-11_臓器提供の実施266</t>
  </si>
  <si>
    <t>6-4-2-12_医療の質向上に向けた取組266</t>
  </si>
  <si>
    <t>6-4-2-13_医師少数地域への医師派遣機能266</t>
  </si>
  <si>
    <t>6-4-2-14_地域の需要変動への応答性266</t>
  </si>
  <si>
    <t>７. 令和8年度診療報酬改定項目について</t>
    <phoneticPr fontId="12"/>
  </si>
  <si>
    <t>８. 令和8年度診療報酬改定に関するご意見、要望事項をご自由にお書きください。</t>
    <phoneticPr fontId="12"/>
  </si>
  <si>
    <t>6-4-2-15_合計266</t>
    <phoneticPr fontId="12"/>
  </si>
  <si>
    <t>◆（５－２）医業損益（年度）</t>
    <phoneticPr fontId="5"/>
  </si>
  <si>
    <t>月平均夜勤時間超過減算</t>
    <rPh sb="0" eb="1">
      <t>ツキ</t>
    </rPh>
    <rPh sb="1" eb="3">
      <t>ヘイキン</t>
    </rPh>
    <rPh sb="3" eb="5">
      <t>ヤキン</t>
    </rPh>
    <rPh sb="5" eb="7">
      <t>ジカン</t>
    </rPh>
    <rPh sb="7" eb="9">
      <t>チョウカ</t>
    </rPh>
    <rPh sb="9" eb="11">
      <t>ゲンザン</t>
    </rPh>
    <phoneticPr fontId="12"/>
  </si>
  <si>
    <t>夜勤時間特別入院基本料</t>
    <rPh sb="4" eb="6">
      <t>トクベツ</t>
    </rPh>
    <phoneticPr fontId="12"/>
  </si>
  <si>
    <t>2-1-112_一般病棟256_病床数</t>
    <phoneticPr fontId="12"/>
  </si>
  <si>
    <t>2-1-113_一般病棟256_月平均夜勤時間超過減算</t>
    <phoneticPr fontId="12"/>
  </si>
  <si>
    <t>2-1-114_一般病棟256_夜勤時間特別入院基本料</t>
    <phoneticPr fontId="12"/>
  </si>
  <si>
    <t>2-1-212_一般病棟266_病床数</t>
    <phoneticPr fontId="12"/>
  </si>
  <si>
    <t>2-1-213_一般病棟266_月平均夜勤時間超過減算</t>
    <phoneticPr fontId="12"/>
  </si>
  <si>
    <t>2-1-214_一般病棟266_夜勤時間特別入院基本料</t>
    <phoneticPr fontId="12"/>
  </si>
  <si>
    <t>7-2-1_ハイケアユニット_必要度の測定方法</t>
  </si>
  <si>
    <t>7-3-1_一般病棟_必要度の測定方法</t>
  </si>
  <si>
    <t>7-3-2-10_一般病棟用_必要度_病床数</t>
  </si>
  <si>
    <t>協力対象施設実数</t>
    <rPh sb="0" eb="2">
      <t>キョウリョク</t>
    </rPh>
    <rPh sb="2" eb="4">
      <t>タイショウ</t>
    </rPh>
    <rPh sb="4" eb="6">
      <t>シセツ</t>
    </rPh>
    <rPh sb="6" eb="8">
      <t>ジッスウ</t>
    </rPh>
    <phoneticPr fontId="5"/>
  </si>
  <si>
    <t>算定回数</t>
    <rPh sb="0" eb="2">
      <t>サンテイ</t>
    </rPh>
    <rPh sb="2" eb="4">
      <t>カイスウ</t>
    </rPh>
    <phoneticPr fontId="5"/>
  </si>
  <si>
    <t>施設後方支援の体制：原則3以上の施設の協力医療機関になること</t>
  </si>
  <si>
    <t>救急医療の実績：救急搬送及び下り搬送からの入院が全入院患者の8％以上</t>
  </si>
  <si>
    <t xml:space="preserve">採算性が低い </t>
  </si>
  <si>
    <t>届出済み</t>
  </si>
  <si>
    <t>届出を検討中</t>
  </si>
  <si>
    <t>届出の予定なし　</t>
  </si>
  <si>
    <t>＊直近12か月の割合を記入</t>
    <phoneticPr fontId="12"/>
  </si>
  <si>
    <t>届出の予定あり（西暦</t>
    <phoneticPr fontId="12"/>
  </si>
  <si>
    <t>月頃）</t>
  </si>
  <si>
    <t>包括期充実体制加算</t>
  </si>
  <si>
    <t>許可病床数が200床未満（人口の少ない地域に所在する場合は280床未満）</t>
    <phoneticPr fontId="12"/>
  </si>
  <si>
    <t>後方支援の実績：</t>
    <phoneticPr fontId="12"/>
  </si>
  <si>
    <t>自宅等からの緊急入院が直近3カ月で15件以上</t>
  </si>
  <si>
    <t>入退院支援の実績：</t>
    <phoneticPr fontId="12"/>
  </si>
  <si>
    <t>協力対象施設入所者入院加算、入退院支援加算1に係る届出を行っていること</t>
    <phoneticPr fontId="12"/>
  </si>
  <si>
    <t>有しない病院であること</t>
    <phoneticPr fontId="12"/>
  </si>
  <si>
    <t>在宅患者緊急入院診療加算1～3の算定回数が直近1年で</t>
    <phoneticPr fontId="12"/>
  </si>
  <si>
    <t>退院時共同指導料2と介護支援等連携指導料2の算定回数</t>
    <phoneticPr fontId="12"/>
  </si>
  <si>
    <t>が直近3カ月で合わせて3回以上</t>
  </si>
  <si>
    <t>◆（７－３）一般病棟入院基本料</t>
    <phoneticPr fontId="12"/>
  </si>
  <si>
    <t>◆（７－１）特定集中治療室管理料</t>
    <phoneticPr fontId="12"/>
  </si>
  <si>
    <t>◆（７－２）ハイケアユニット入院医療管理料</t>
    <phoneticPr fontId="12"/>
  </si>
  <si>
    <t>届出の予定あり（西暦</t>
  </si>
  <si>
    <t>重症度、医療・看護必要度の基準（A2点以上、C1点以上）</t>
    <rPh sb="0" eb="3">
      <t>ジュウショウド</t>
    </rPh>
    <rPh sb="4" eb="6">
      <t>イリョウ</t>
    </rPh>
    <rPh sb="7" eb="12">
      <t>カンゴヒツヨウド</t>
    </rPh>
    <rPh sb="13" eb="15">
      <t>キジュン</t>
    </rPh>
    <rPh sb="18" eb="19">
      <t>テン</t>
    </rPh>
    <rPh sb="19" eb="21">
      <t>イジョウ</t>
    </rPh>
    <rPh sb="24" eb="27">
      <t>テンイジョウ</t>
    </rPh>
    <phoneticPr fontId="5"/>
  </si>
  <si>
    <t>重症度、医療・看護必要度（必要度Ⅰ：19％必要度Ⅱ：18％）</t>
    <rPh sb="0" eb="3">
      <t>ジュウショウド</t>
    </rPh>
    <rPh sb="4" eb="6">
      <t>イリョウ</t>
    </rPh>
    <rPh sb="7" eb="12">
      <t>カンゴヒツヨウド</t>
    </rPh>
    <rPh sb="13" eb="16">
      <t>ヒツヨウド</t>
    </rPh>
    <rPh sb="21" eb="24">
      <t>ヒツヨウド</t>
    </rPh>
    <phoneticPr fontId="5"/>
  </si>
  <si>
    <t>入院初日のＢ項目が3点以上の患者の割合（5割以上）</t>
    <rPh sb="6" eb="8">
      <t>コウモク</t>
    </rPh>
    <rPh sb="10" eb="13">
      <t>テンイジョウ</t>
    </rPh>
    <rPh sb="14" eb="16">
      <t>カンジャ</t>
    </rPh>
    <rPh sb="17" eb="19">
      <t>ワリアイ</t>
    </rPh>
    <rPh sb="21" eb="24">
      <t>ワリイジョウ</t>
    </rPh>
    <phoneticPr fontId="5"/>
  </si>
  <si>
    <t>平均在院日数20日（85歳以上の患者割合が2割増すごとに＋1日）</t>
    <rPh sb="0" eb="6">
      <t>ヘイキンザイインニッスウ</t>
    </rPh>
    <rPh sb="8" eb="9">
      <t>ニチ</t>
    </rPh>
    <rPh sb="12" eb="15">
      <t>サイイジョウ</t>
    </rPh>
    <rPh sb="16" eb="20">
      <t>カンジャワリアイ</t>
    </rPh>
    <rPh sb="22" eb="24">
      <t>ワリマ</t>
    </rPh>
    <rPh sb="30" eb="31">
      <t>ニチ</t>
    </rPh>
    <phoneticPr fontId="5"/>
  </si>
  <si>
    <t>在宅復帰率（80％以上）</t>
    <rPh sb="0" eb="5">
      <t>ザイタクフッキリツ</t>
    </rPh>
    <rPh sb="9" eb="11">
      <t>イジョウ</t>
    </rPh>
    <phoneticPr fontId="5"/>
  </si>
  <si>
    <t>ADLが低下した患者の割合（7％未満）</t>
    <rPh sb="16" eb="18">
      <t>ミマン</t>
    </rPh>
    <phoneticPr fontId="5"/>
  </si>
  <si>
    <t>同一医療機関の一般病棟からの転棟（5％未満）</t>
    <rPh sb="0" eb="6">
      <t>ドウイツイリョウキカン</t>
    </rPh>
    <phoneticPr fontId="5"/>
  </si>
  <si>
    <t>救急搬送後の患者の割合（15％以上）</t>
    <rPh sb="4" eb="5">
      <t>ゴ</t>
    </rPh>
    <rPh sb="15" eb="17">
      <t>イジョウ</t>
    </rPh>
    <phoneticPr fontId="5"/>
  </si>
  <si>
    <t>採算性が低い</t>
  </si>
  <si>
    <t>多職種の配置（常勤のPT,OT,STが専従で1名・専任で1名、常勤の</t>
    <rPh sb="0" eb="3">
      <t>タショクシュ</t>
    </rPh>
    <phoneticPr fontId="5"/>
  </si>
  <si>
    <t>届出・併設の不可（急性期総合体制加算や一般病棟入院基本料、</t>
    <rPh sb="0" eb="2">
      <t>トドケデ</t>
    </rPh>
    <rPh sb="3" eb="5">
      <t>ヘイセツ</t>
    </rPh>
    <rPh sb="6" eb="8">
      <t>フカ</t>
    </rPh>
    <rPh sb="9" eb="18">
      <t>キュウセイキソウゴウタイセイカサン</t>
    </rPh>
    <rPh sb="19" eb="28">
      <t>イッパンビョウトウニュウインキホンリョウ</t>
    </rPh>
    <phoneticPr fontId="5"/>
  </si>
  <si>
    <t xml:space="preserve">  急性期病院A、B入院料など）</t>
    <phoneticPr fontId="12"/>
  </si>
  <si>
    <t>　管理栄養士が専任で1名）</t>
    <phoneticPr fontId="12"/>
  </si>
  <si>
    <t>縮小</t>
  </si>
  <si>
    <t>現状維持</t>
  </si>
  <si>
    <t>増床</t>
    <phoneticPr fontId="12"/>
  </si>
  <si>
    <t>算定できない理由</t>
  </si>
  <si>
    <t>リハビリテーション実績指数が48未満</t>
  </si>
  <si>
    <t>有</t>
  </si>
  <si>
    <t>無</t>
  </si>
  <si>
    <t>退院前訪問指導割合が1割未満</t>
    <phoneticPr fontId="12"/>
  </si>
  <si>
    <r>
      <rPr>
        <b/>
        <sz val="11"/>
        <color theme="1"/>
        <rFont val="HG丸ｺﾞｼｯｸM-PRO"/>
        <family val="3"/>
        <charset val="128"/>
      </rPr>
      <t>重症患者割合（日常生活機能評価10点以上又はFIM21点以上55点以下等）</t>
    </r>
    <r>
      <rPr>
        <sz val="11"/>
        <color theme="1"/>
        <rFont val="HG丸ｺﾞｼｯｸM-PRO"/>
        <family val="3"/>
        <charset val="128"/>
      </rPr>
      <t xml:space="preserve">
</t>
    </r>
    <r>
      <rPr>
        <sz val="10.5"/>
        <color theme="1"/>
        <rFont val="HG丸ｺﾞｼｯｸM-PRO"/>
        <family val="3"/>
        <charset val="128"/>
      </rPr>
      <t>＊小数点第1位まで記入　＊2026年1月～6月で算出した割合を記入</t>
    </r>
    <phoneticPr fontId="12"/>
  </si>
  <si>
    <t>なし</t>
  </si>
  <si>
    <r>
      <t>＊「</t>
    </r>
    <r>
      <rPr>
        <b/>
        <sz val="11"/>
        <rFont val="HG丸ｺﾞｼｯｸM-PRO"/>
        <family val="3"/>
        <charset val="128"/>
      </rPr>
      <t>（２－２）特定入院料」</t>
    </r>
    <r>
      <rPr>
        <sz val="11"/>
        <rFont val="HG丸ｺﾞｼｯｸM-PRO"/>
        <family val="3"/>
        <charset val="128"/>
      </rPr>
      <t>のうち、</t>
    </r>
    <r>
      <rPr>
        <b/>
        <sz val="11"/>
        <color rgb="FFFF0000"/>
        <rFont val="HG丸ｺﾞｼｯｸM-PRO"/>
        <family val="3"/>
        <charset val="128"/>
      </rPr>
      <t>“特定集中治療室管理料1～3”</t>
    </r>
    <r>
      <rPr>
        <sz val="11"/>
        <rFont val="HG丸ｺﾞｼｯｸM-PRO"/>
        <family val="3"/>
        <charset val="128"/>
      </rPr>
      <t>いずれかを選択した病院がご回答ください。</t>
    </r>
    <phoneticPr fontId="12"/>
  </si>
  <si>
    <r>
      <rPr>
        <b/>
        <sz val="11"/>
        <rFont val="HG丸ｺﾞｼｯｸM-PRO"/>
        <family val="3"/>
        <charset val="128"/>
      </rPr>
      <t>「（２－２）特定入院料」</t>
    </r>
    <r>
      <rPr>
        <sz val="11"/>
        <rFont val="HG丸ｺﾞｼｯｸM-PRO"/>
        <family val="3"/>
        <charset val="128"/>
      </rPr>
      <t>のうち、</t>
    </r>
    <r>
      <rPr>
        <b/>
        <sz val="11"/>
        <color rgb="FFFF0000"/>
        <rFont val="HG丸ｺﾞｼｯｸM-PRO"/>
        <family val="3"/>
        <charset val="128"/>
      </rPr>
      <t>“地域包括ケア病棟入院料1～４、地域包括ケア入院医療管理料1～４”</t>
    </r>
    <phoneticPr fontId="12"/>
  </si>
  <si>
    <r>
      <t>または</t>
    </r>
    <r>
      <rPr>
        <b/>
        <sz val="11"/>
        <color rgb="FFFF0000"/>
        <rFont val="HG丸ｺﾞｼｯｸM-PRO"/>
        <family val="3"/>
        <charset val="128"/>
      </rPr>
      <t>"地域包括医療病棟入院料"</t>
    </r>
    <r>
      <rPr>
        <sz val="11"/>
        <rFont val="HG丸ｺﾞｼｯｸM-PRO"/>
        <family val="3"/>
        <charset val="128"/>
      </rPr>
      <t>を選択した病院がご回答ください。　</t>
    </r>
    <phoneticPr fontId="12"/>
  </si>
  <si>
    <r>
      <t>＊</t>
    </r>
    <r>
      <rPr>
        <b/>
        <sz val="11"/>
        <color rgb="FFFF0000"/>
        <rFont val="HG丸ｺﾞｼｯｸM-PRO"/>
        <family val="3"/>
        <charset val="128"/>
      </rPr>
      <t>すべての病院</t>
    </r>
    <r>
      <rPr>
        <sz val="11"/>
        <rFont val="HG丸ｺﾞｼｯｸM-PRO"/>
        <family val="3"/>
        <charset val="128"/>
      </rPr>
      <t>がご回答ください。</t>
    </r>
    <phoneticPr fontId="12"/>
  </si>
  <si>
    <r>
      <t>＊</t>
    </r>
    <r>
      <rPr>
        <b/>
        <sz val="11"/>
        <rFont val="HG丸ｺﾞｼｯｸM-PRO"/>
        <family val="3"/>
        <charset val="128"/>
      </rPr>
      <t>「（２－１）入院基本料」</t>
    </r>
    <r>
      <rPr>
        <sz val="11"/>
        <rFont val="HG丸ｺﾞｼｯｸM-PRO"/>
        <family val="3"/>
        <charset val="128"/>
      </rPr>
      <t>のうち、</t>
    </r>
    <r>
      <rPr>
        <b/>
        <sz val="11"/>
        <color rgb="FFFF0000"/>
        <rFont val="HG丸ｺﾞｼｯｸM-PRO"/>
        <family val="3"/>
        <charset val="128"/>
      </rPr>
      <t>“療養病棟入院基本料１～２”</t>
    </r>
    <r>
      <rPr>
        <sz val="11"/>
        <rFont val="HG丸ｺﾞｼｯｸM-PRO"/>
        <family val="3"/>
        <charset val="128"/>
      </rPr>
      <t>いずれかを選択した病院がご回答ください。</t>
    </r>
    <phoneticPr fontId="12"/>
  </si>
  <si>
    <t>病院がご回答ください。</t>
    <phoneticPr fontId="12"/>
  </si>
  <si>
    <r>
      <t>＊</t>
    </r>
    <r>
      <rPr>
        <b/>
        <sz val="11"/>
        <color rgb="FFFF0000"/>
        <rFont val="HG丸ｺﾞｼｯｸM-PRO"/>
        <family val="3"/>
        <charset val="128"/>
      </rPr>
      <t>ICU1～3の病院</t>
    </r>
    <r>
      <rPr>
        <sz val="11"/>
        <color theme="1"/>
        <rFont val="HG丸ｺﾞｼｯｸM-PRO"/>
        <family val="3"/>
        <charset val="128"/>
      </rPr>
      <t>がご回答ください。</t>
    </r>
    <phoneticPr fontId="12"/>
  </si>
  <si>
    <r>
      <t>＊</t>
    </r>
    <r>
      <rPr>
        <b/>
        <sz val="11"/>
        <color rgb="FFFF0000"/>
        <rFont val="HG丸ｺﾞｼｯｸM-PRO"/>
        <family val="3"/>
        <charset val="128"/>
      </rPr>
      <t>入院料1～4を届出している病院</t>
    </r>
    <r>
      <rPr>
        <sz val="11"/>
        <color theme="1"/>
        <rFont val="HG丸ｺﾞｼｯｸM-PRO"/>
        <family val="3"/>
        <charset val="128"/>
      </rPr>
      <t>がご回答ください。</t>
    </r>
    <phoneticPr fontId="12"/>
  </si>
  <si>
    <r>
      <t>＊</t>
    </r>
    <r>
      <rPr>
        <b/>
        <sz val="11"/>
        <color rgb="FFFF0000"/>
        <rFont val="HG丸ｺﾞｼｯｸM-PRO"/>
        <family val="3"/>
        <charset val="128"/>
      </rPr>
      <t>ICU1～2の病院</t>
    </r>
    <r>
      <rPr>
        <sz val="11"/>
        <color theme="1"/>
        <rFont val="HG丸ｺﾞｼｯｸM-PRO"/>
        <family val="3"/>
        <charset val="128"/>
      </rPr>
      <t>がご回答ください。</t>
    </r>
    <phoneticPr fontId="12"/>
  </si>
  <si>
    <t>7-1-2-1_ICU1_SOFAスコア5以上の患者</t>
    <phoneticPr fontId="12"/>
  </si>
  <si>
    <t>7-1-2-2_ICU2_SOFAスコア3以上の患者</t>
    <phoneticPr fontId="12"/>
  </si>
  <si>
    <t>ただし、15歳未満の小児は対象から除外</t>
    <phoneticPr fontId="12"/>
  </si>
  <si>
    <r>
      <t>＊</t>
    </r>
    <r>
      <rPr>
        <b/>
        <sz val="11"/>
        <color rgb="FFFF0000"/>
        <rFont val="HG丸ｺﾞｼｯｸM-PRO"/>
        <family val="3"/>
        <charset val="128"/>
      </rPr>
      <t>ICU1</t>
    </r>
    <r>
      <rPr>
        <sz val="11"/>
        <rFont val="HG丸ｺﾞｼｯｸM-PRO"/>
        <family val="3"/>
        <charset val="128"/>
      </rPr>
      <t>の病院
入院日のＳＯＦＡスコア5以上の患者</t>
    </r>
    <phoneticPr fontId="12"/>
  </si>
  <si>
    <r>
      <t>＊</t>
    </r>
    <r>
      <rPr>
        <b/>
        <sz val="11"/>
        <color rgb="FFFF0000"/>
        <rFont val="HG丸ｺﾞｼｯｸM-PRO"/>
        <family val="3"/>
        <charset val="128"/>
      </rPr>
      <t>ICU2</t>
    </r>
    <r>
      <rPr>
        <sz val="11"/>
        <rFont val="HG丸ｺﾞｼｯｸM-PRO"/>
        <family val="3"/>
        <charset val="128"/>
      </rPr>
      <t>の病院
入院日のＳＯＦＡスコア3以上の患者</t>
    </r>
    <phoneticPr fontId="12"/>
  </si>
  <si>
    <t>件</t>
    <phoneticPr fontId="12"/>
  </si>
  <si>
    <r>
      <rPr>
        <b/>
        <sz val="11"/>
        <rFont val="HG丸ｺﾞｼｯｸM-PRO"/>
        <family val="3"/>
        <charset val="128"/>
      </rPr>
      <t>「（２－２）特定入院料」</t>
    </r>
    <r>
      <rPr>
        <sz val="11"/>
        <rFont val="HG丸ｺﾞｼｯｸM-PRO"/>
        <family val="3"/>
        <charset val="128"/>
      </rPr>
      <t>のうち、</t>
    </r>
    <r>
      <rPr>
        <b/>
        <sz val="11"/>
        <color rgb="FFFF0000"/>
        <rFont val="HG丸ｺﾞｼｯｸM-PRO"/>
        <family val="3"/>
        <charset val="128"/>
      </rPr>
      <t>“ハイケアユニット入院医療管理料１、２又は注5”</t>
    </r>
    <r>
      <rPr>
        <sz val="11"/>
        <rFont val="HG丸ｺﾞｼｯｸM-PRO"/>
        <family val="3"/>
        <charset val="128"/>
      </rPr>
      <t>いずれかを選択した</t>
    </r>
    <phoneticPr fontId="12"/>
  </si>
  <si>
    <r>
      <rPr>
        <b/>
        <sz val="11"/>
        <color theme="1"/>
        <rFont val="HG丸ｺﾞｼｯｸM-PRO"/>
        <family val="3"/>
        <charset val="128"/>
      </rPr>
      <t>ハイケアユニット用の重症度、医療・看護必要度の測定方法</t>
    </r>
    <r>
      <rPr>
        <sz val="11"/>
        <color theme="1"/>
        <rFont val="HG丸ｺﾞｼｯｸM-PRO"/>
        <family val="3"/>
        <charset val="128"/>
      </rPr>
      <t xml:space="preserve">
</t>
    </r>
    <r>
      <rPr>
        <sz val="10.5"/>
        <color theme="1"/>
        <rFont val="HG丸ｺﾞｼｯｸM-PRO"/>
        <family val="3"/>
        <charset val="128"/>
      </rPr>
      <t>＊2026年6月時点で届出している測定方法をチェック</t>
    </r>
    <r>
      <rPr>
        <sz val="11"/>
        <color theme="1"/>
        <rFont val="HG丸ｺﾞｼｯｸM-PRO"/>
        <family val="3"/>
        <charset val="128"/>
      </rPr>
      <t xml:space="preserve">
</t>
    </r>
    <r>
      <rPr>
        <sz val="10.5"/>
        <rFont val="HG丸ｺﾞｼｯｸM-PRO"/>
        <family val="3"/>
        <charset val="128"/>
      </rPr>
      <t>＊</t>
    </r>
    <r>
      <rPr>
        <b/>
        <sz val="10.5"/>
        <rFont val="HG丸ｺﾞｼｯｸM-PRO"/>
        <family val="3"/>
        <charset val="128"/>
      </rPr>
      <t>誤ってチェックされた場合</t>
    </r>
    <r>
      <rPr>
        <sz val="10.5"/>
        <rFont val="HG丸ｺﾞｼｯｸM-PRO"/>
        <family val="3"/>
        <charset val="128"/>
      </rPr>
      <t>、</t>
    </r>
    <r>
      <rPr>
        <b/>
        <sz val="10.5"/>
        <color rgb="FFFF0000"/>
        <rFont val="HG丸ｺﾞｼｯｸM-PRO"/>
        <family val="3"/>
        <charset val="128"/>
      </rPr>
      <t>「なし」をチェック</t>
    </r>
    <r>
      <rPr>
        <sz val="10.5"/>
        <rFont val="HG丸ｺﾞｼｯｸM-PRO"/>
        <family val="3"/>
        <charset val="128"/>
      </rPr>
      <t>してください。</t>
    </r>
    <phoneticPr fontId="12"/>
  </si>
  <si>
    <r>
      <t>＊</t>
    </r>
    <r>
      <rPr>
        <b/>
        <sz val="11"/>
        <rFont val="HG丸ｺﾞｼｯｸM-PRO"/>
        <family val="3"/>
        <charset val="128"/>
      </rPr>
      <t>誤ってチェックされた場合</t>
    </r>
    <r>
      <rPr>
        <sz val="11"/>
        <rFont val="HG丸ｺﾞｼｯｸM-PRO"/>
        <family val="3"/>
        <charset val="128"/>
      </rPr>
      <t>、</t>
    </r>
    <r>
      <rPr>
        <b/>
        <sz val="11"/>
        <color rgb="FFFF0000"/>
        <rFont val="HG丸ｺﾞｼｯｸM-PRO"/>
        <family val="3"/>
        <charset val="128"/>
      </rPr>
      <t>「なし」をチェック</t>
    </r>
    <r>
      <rPr>
        <sz val="11"/>
        <rFont val="HG丸ｺﾞｼｯｸM-PRO"/>
        <family val="3"/>
        <charset val="128"/>
      </rPr>
      <t>してください。</t>
    </r>
    <phoneticPr fontId="12"/>
  </si>
  <si>
    <t>「蘇生術の施行」「中心静脈圧測定」「人工呼吸器の管理」「輸血や血液製剤の管理」</t>
    <phoneticPr fontId="12"/>
  </si>
  <si>
    <t>基準②：A項目のいずれかに該当する患者割合</t>
    <phoneticPr fontId="12"/>
  </si>
  <si>
    <t>・一般病棟入院基本料</t>
    <phoneticPr fontId="12"/>
  </si>
  <si>
    <t>急性期病院A一般入院料、急性期病院B一般入院料、急性期一般入院料１～6, 地域一般入院料1～3</t>
    <phoneticPr fontId="12"/>
  </si>
  <si>
    <t>・特定機能病院入院基本料</t>
    <phoneticPr fontId="12"/>
  </si>
  <si>
    <t>特定機能病院A入院基本料（一般病棟に限る）、特定機能病院B入院基本料（一般病棟に限る）</t>
    <phoneticPr fontId="12"/>
  </si>
  <si>
    <t>特定機能病院C入院基本料（一般病棟に限る）</t>
    <phoneticPr fontId="12"/>
  </si>
  <si>
    <r>
      <t>・</t>
    </r>
    <r>
      <rPr>
        <b/>
        <sz val="11"/>
        <color rgb="FFFF0000"/>
        <rFont val="HG丸ｺﾞｼｯｸM-PRO"/>
        <family val="3"/>
        <charset val="128"/>
      </rPr>
      <t>専門病院入院基本料</t>
    </r>
    <phoneticPr fontId="12"/>
  </si>
  <si>
    <r>
      <t>＊</t>
    </r>
    <r>
      <rPr>
        <b/>
        <sz val="11"/>
        <rFont val="HG丸ｺﾞｼｯｸM-PRO"/>
        <family val="3"/>
        <charset val="128"/>
      </rPr>
      <t>「（２－1）入院基本料」</t>
    </r>
    <r>
      <rPr>
        <sz val="11"/>
        <rFont val="HG丸ｺﾞｼｯｸM-PRO"/>
        <family val="3"/>
        <charset val="128"/>
      </rPr>
      <t>のうち、下記</t>
    </r>
    <r>
      <rPr>
        <b/>
        <sz val="11"/>
        <color rgb="FFFF0000"/>
        <rFont val="HG丸ｺﾞｼｯｸM-PRO"/>
        <family val="3"/>
        <charset val="128"/>
      </rPr>
      <t>赤字</t>
    </r>
    <r>
      <rPr>
        <sz val="11"/>
        <rFont val="HG丸ｺﾞｼｯｸM-PRO"/>
        <family val="3"/>
        <charset val="128"/>
      </rPr>
      <t>のいずれかを選択した病院がご回答ください。</t>
    </r>
    <rPh sb="17" eb="19">
      <t>カキ</t>
    </rPh>
    <rPh sb="19" eb="21">
      <t>アカジ</t>
    </rPh>
    <phoneticPr fontId="12"/>
  </si>
  <si>
    <r>
      <rPr>
        <b/>
        <sz val="11"/>
        <rFont val="HG丸ｺﾞｼｯｸM-PRO"/>
        <family val="3"/>
        <charset val="128"/>
      </rPr>
      <t>重症度、医療・看護必要度の測定方法</t>
    </r>
    <r>
      <rPr>
        <sz val="11"/>
        <rFont val="HG丸ｺﾞｼｯｸM-PRO"/>
        <family val="3"/>
        <charset val="128"/>
      </rPr>
      <t xml:space="preserve">
</t>
    </r>
    <r>
      <rPr>
        <sz val="10.5"/>
        <rFont val="HG丸ｺﾞｼｯｸM-PRO"/>
        <family val="3"/>
        <charset val="128"/>
      </rPr>
      <t>＊2026年6月時点で届出している測定方法をチェック</t>
    </r>
    <r>
      <rPr>
        <sz val="11"/>
        <rFont val="HG丸ｺﾞｼｯｸM-PRO"/>
        <family val="3"/>
        <charset val="128"/>
      </rPr>
      <t xml:space="preserve">
</t>
    </r>
    <r>
      <rPr>
        <sz val="10.5"/>
        <rFont val="HG丸ｺﾞｼｯｸM-PRO"/>
        <family val="3"/>
        <charset val="128"/>
      </rPr>
      <t>＊</t>
    </r>
    <r>
      <rPr>
        <b/>
        <sz val="10.5"/>
        <rFont val="HG丸ｺﾞｼｯｸM-PRO"/>
        <family val="3"/>
        <charset val="128"/>
      </rPr>
      <t>誤ってチェックされた場合、</t>
    </r>
    <r>
      <rPr>
        <b/>
        <sz val="10.5"/>
        <color rgb="FFFF0000"/>
        <rFont val="HG丸ｺﾞｼｯｸM-PRO"/>
        <family val="3"/>
        <charset val="128"/>
      </rPr>
      <t>「なし」をチェック</t>
    </r>
    <r>
      <rPr>
        <sz val="10.5"/>
        <rFont val="HG丸ｺﾞｼｯｸM-PRO"/>
        <family val="3"/>
        <charset val="128"/>
      </rPr>
      <t>してください。</t>
    </r>
    <phoneticPr fontId="12"/>
  </si>
  <si>
    <t>看護必要度の基準</t>
    <phoneticPr fontId="12"/>
  </si>
  <si>
    <t>移行済み　　　移行検討中　　　現行の急性期一般を維持</t>
  </si>
  <si>
    <t>重症度、医療・看護必要度の基準値（新基準）</t>
  </si>
  <si>
    <t>救急用の自動車又は救急医療用ヘリコプターによる搬送件数</t>
  </si>
  <si>
    <t>全身麻酔による手術件数</t>
  </si>
  <si>
    <r>
      <rPr>
        <b/>
        <sz val="11"/>
        <rFont val="HG丸ｺﾞｼｯｸM-PRO"/>
        <family val="3"/>
        <charset val="128"/>
      </rPr>
      <t>「（６－１）医療機関別係数　2026年6月」</t>
    </r>
    <r>
      <rPr>
        <sz val="11"/>
        <rFont val="HG丸ｺﾞｼｯｸM-PRO"/>
        <family val="3"/>
        <charset val="128"/>
      </rPr>
      <t>のうち、</t>
    </r>
    <r>
      <rPr>
        <b/>
        <sz val="11"/>
        <color rgb="FFFF0000"/>
        <rFont val="HG丸ｺﾞｼｯｸM-PRO"/>
        <family val="3"/>
        <charset val="128"/>
      </rPr>
      <t>“DPC特定病院群”</t>
    </r>
    <r>
      <rPr>
        <sz val="11"/>
        <rFont val="HG丸ｺﾞｼｯｸM-PRO"/>
        <family val="3"/>
        <charset val="128"/>
      </rPr>
      <t>または</t>
    </r>
    <r>
      <rPr>
        <b/>
        <sz val="11"/>
        <color rgb="FFFF0000"/>
        <rFont val="HG丸ｺﾞｼｯｸM-PRO"/>
        <family val="3"/>
        <charset val="128"/>
      </rPr>
      <t>“DPC標準病院群”</t>
    </r>
    <r>
      <rPr>
        <sz val="11"/>
        <rFont val="HG丸ｺﾞｼｯｸM-PRO"/>
        <family val="3"/>
        <charset val="128"/>
      </rPr>
      <t>に</t>
    </r>
    <phoneticPr fontId="12"/>
  </si>
  <si>
    <r>
      <t>＊</t>
    </r>
    <r>
      <rPr>
        <b/>
        <sz val="11"/>
        <rFont val="HG丸ｺﾞｼｯｸM-PRO"/>
        <family val="3"/>
        <charset val="128"/>
      </rPr>
      <t>「（２－３）病院機能等」</t>
    </r>
    <r>
      <rPr>
        <sz val="11"/>
        <rFont val="HG丸ｺﾞｼｯｸM-PRO"/>
        <family val="3"/>
        <charset val="128"/>
      </rPr>
      <t>のうち、</t>
    </r>
    <r>
      <rPr>
        <b/>
        <sz val="11"/>
        <color rgb="FFFF0000"/>
        <rFont val="HG丸ｺﾞｼｯｸM-PRO"/>
        <family val="3"/>
        <charset val="128"/>
      </rPr>
      <t>“DPC対象病院”にチェックした病院</t>
    </r>
    <r>
      <rPr>
        <sz val="11"/>
        <rFont val="HG丸ｺﾞｼｯｸM-PRO"/>
        <family val="3"/>
        <charset val="128"/>
      </rPr>
      <t>がご回答ください。</t>
    </r>
    <phoneticPr fontId="5"/>
  </si>
  <si>
    <r>
      <t>（但し（</t>
    </r>
    <r>
      <rPr>
        <b/>
        <sz val="11"/>
        <rFont val="HG丸ｺﾞｼｯｸM-PRO"/>
        <family val="3"/>
        <charset val="128"/>
      </rPr>
      <t>６－２）のみ「（６－１）医療機関別係数　2026年6月」のうち</t>
    </r>
    <r>
      <rPr>
        <sz val="11"/>
        <rFont val="HG丸ｺﾞｼｯｸM-PRO"/>
        <family val="3"/>
        <charset val="128"/>
      </rPr>
      <t>、</t>
    </r>
    <r>
      <rPr>
        <b/>
        <sz val="11"/>
        <color rgb="FFFF0000"/>
        <rFont val="HG丸ｺﾞｼｯｸM-PRO"/>
        <family val="3"/>
        <charset val="128"/>
      </rPr>
      <t>“DPC特定病院群”</t>
    </r>
    <phoneticPr fontId="5"/>
  </si>
  <si>
    <r>
      <t>または</t>
    </r>
    <r>
      <rPr>
        <b/>
        <sz val="11"/>
        <color rgb="FFFF0000"/>
        <rFont val="HG丸ｺﾞｼｯｸM-PRO"/>
        <family val="3"/>
        <charset val="128"/>
      </rPr>
      <t>“DPC標準病院群”</t>
    </r>
    <r>
      <rPr>
        <sz val="11"/>
        <rFont val="HG丸ｺﾞｼｯｸM-PRO"/>
        <family val="3"/>
        <charset val="128"/>
      </rPr>
      <t>にチェックした病院のみご回答ください）</t>
    </r>
    <phoneticPr fontId="5"/>
  </si>
  <si>
    <t>救急用の自動車又は救急医療用ヘリコプターによる搬送件数の</t>
    <phoneticPr fontId="12"/>
  </si>
  <si>
    <t>救急搬送件数が1割以上</t>
  </si>
  <si>
    <t>うち、夜間時間帯（午後10時から午前8時まで）に受け入れた</t>
  </si>
  <si>
    <t>・急性期病院Aの場合</t>
    <phoneticPr fontId="12"/>
  </si>
  <si>
    <t>地域包括ケア病棟入院料（地域包括ケア入院医療管理料を含む）</t>
    <phoneticPr fontId="12"/>
  </si>
  <si>
    <t>・急性期病院Bの場合</t>
    <phoneticPr fontId="12"/>
  </si>
  <si>
    <t>特定機能病院入院基本料（７対１入院基本料及び10対１入院</t>
    <phoneticPr fontId="12"/>
  </si>
  <si>
    <t>ア.</t>
  </si>
  <si>
    <t>イ.</t>
  </si>
  <si>
    <t>ウ.</t>
  </si>
  <si>
    <t>手術・高度な医療に関する機能分化・集約について、地域の</t>
    <phoneticPr fontId="12"/>
  </si>
  <si>
    <t>他の保険医療機関と協議していること。</t>
  </si>
  <si>
    <t>特定診療科の医師の給与体系に、他の診療科の医師とは異なる</t>
    <phoneticPr fontId="12"/>
  </si>
  <si>
    <t>特別な配慮を行っていること。</t>
  </si>
  <si>
    <t>各特定診療科の術前術後の管理等に携わる看護職員について、</t>
    <phoneticPr fontId="12"/>
  </si>
  <si>
    <t>2026年度のベースアップ評価料
の届出状況</t>
    <phoneticPr fontId="12"/>
  </si>
  <si>
    <t>2026年度の賃上げ（予定を含む）
の実施の有無</t>
    <phoneticPr fontId="12"/>
  </si>
  <si>
    <t>2026年度の賞与支給率（予定を含む）
の変化</t>
    <phoneticPr fontId="12"/>
  </si>
  <si>
    <t>継続的に賃上げを行っていない</t>
    <rPh sb="0" eb="14">
      <t>サンテイカヒ</t>
    </rPh>
    <phoneticPr fontId="1"/>
  </si>
  <si>
    <t>常勤換算2名以上の対象職員が勤務していない</t>
    <rPh sb="0" eb="2">
      <t>ジョウキン</t>
    </rPh>
    <rPh sb="2" eb="4">
      <t>カンザン</t>
    </rPh>
    <rPh sb="5" eb="6">
      <t>メイ</t>
    </rPh>
    <rPh sb="6" eb="8">
      <t>イジョウ</t>
    </rPh>
    <rPh sb="9" eb="11">
      <t>タイショウ</t>
    </rPh>
    <rPh sb="11" eb="13">
      <t>ショクイン</t>
    </rPh>
    <rPh sb="14" eb="16">
      <t>キンム</t>
    </rPh>
    <phoneticPr fontId="1"/>
  </si>
  <si>
    <t>入院ベースアップ評価料の届出を行っている</t>
  </si>
  <si>
    <t>外来・在宅ベースアップ評価料(Ⅰ)及び歯科外来・</t>
    <phoneticPr fontId="1"/>
  </si>
  <si>
    <t>在宅ベースアップ評価料(Ⅰ)により算定される点数の</t>
    <phoneticPr fontId="12"/>
  </si>
  <si>
    <t>見込みを合算した数に10円を乗じた額が、賃金改善</t>
    <phoneticPr fontId="12"/>
  </si>
  <si>
    <t>算定基礎額の5割未満以上</t>
    <phoneticPr fontId="12"/>
  </si>
  <si>
    <t>社会保険診療等に係る収入金額の合計額が総収入の</t>
    <phoneticPr fontId="1"/>
  </si>
  <si>
    <t>1ヵ月あたりの入院料の算定回数が30以上</t>
    <rPh sb="2" eb="3">
      <t>ゲツ</t>
    </rPh>
    <rPh sb="7" eb="10">
      <t>ニュウインリョウ</t>
    </rPh>
    <rPh sb="11" eb="13">
      <t>サンテイ</t>
    </rPh>
    <rPh sb="13" eb="15">
      <t>カイスウ</t>
    </rPh>
    <rPh sb="18" eb="20">
      <t>イジョウ</t>
    </rPh>
    <phoneticPr fontId="1"/>
  </si>
  <si>
    <r>
      <t>＊2026年度のベースアップ評価料の届出状況「</t>
    </r>
    <r>
      <rPr>
        <b/>
        <sz val="11"/>
        <color rgb="FFFF0000"/>
        <rFont val="HG丸ｺﾞｼｯｸM-PRO"/>
        <family val="3"/>
        <charset val="128"/>
      </rPr>
      <t>届出なし</t>
    </r>
    <r>
      <rPr>
        <b/>
        <sz val="11"/>
        <rFont val="HG丸ｺﾞｼｯｸM-PRO"/>
        <family val="3"/>
        <charset val="128"/>
      </rPr>
      <t>」の病院がご回答ください。</t>
    </r>
    <phoneticPr fontId="12"/>
  </si>
  <si>
    <t>外来・在宅ベースアップ評価料（Ｉ）の注５</t>
  </si>
  <si>
    <t>「肺動脈圧測定」「特殊な治療法等」「抗不整脈剤の使用」「一時的ペーシング」</t>
    <phoneticPr fontId="12"/>
  </si>
  <si>
    <t>・看護職員処遇改善評価料（1～165）</t>
    <phoneticPr fontId="12"/>
  </si>
  <si>
    <t>・外来・在宅ベースアップ評価料（Ⅱ）の注５(1～12）</t>
    <phoneticPr fontId="12"/>
  </si>
  <si>
    <t>・入院基本料等に減算</t>
    <phoneticPr fontId="12"/>
  </si>
  <si>
    <t>減算</t>
  </si>
  <si>
    <t>全体の賃金増率</t>
  </si>
  <si>
    <t>看護職員の賃金増率</t>
    <rPh sb="0" eb="4">
      <t>カンゴショクイン</t>
    </rPh>
    <rPh sb="5" eb="7">
      <t>チンギン</t>
    </rPh>
    <rPh sb="7" eb="8">
      <t>ゾウ</t>
    </rPh>
    <rPh sb="8" eb="9">
      <t>リツ</t>
    </rPh>
    <phoneticPr fontId="1"/>
  </si>
  <si>
    <t>40歳未満の勤務医師、歯科医師の賃金増率</t>
    <rPh sb="2" eb="3">
      <t>サイ</t>
    </rPh>
    <rPh sb="3" eb="5">
      <t>ミマン</t>
    </rPh>
    <rPh sb="6" eb="8">
      <t>キンム</t>
    </rPh>
    <rPh sb="8" eb="10">
      <t>イシ</t>
    </rPh>
    <rPh sb="11" eb="15">
      <t>シカイシ</t>
    </rPh>
    <rPh sb="16" eb="18">
      <t>チンギン</t>
    </rPh>
    <rPh sb="18" eb="19">
      <t>ゾウ</t>
    </rPh>
    <rPh sb="19" eb="20">
      <t>リツ</t>
    </rPh>
    <phoneticPr fontId="1"/>
  </si>
  <si>
    <t>事務職員の賃金増率</t>
    <rPh sb="0" eb="4">
      <t>ジムショクイン</t>
    </rPh>
    <rPh sb="5" eb="7">
      <t>チンギン</t>
    </rPh>
    <rPh sb="7" eb="8">
      <t>ゾウ</t>
    </rPh>
    <rPh sb="8" eb="9">
      <t>リツ</t>
    </rPh>
    <phoneticPr fontId="1"/>
  </si>
  <si>
    <t>看護補助者の賃金増率</t>
    <rPh sb="0" eb="2">
      <t>カンゴ</t>
    </rPh>
    <rPh sb="2" eb="5">
      <t>ホジョシャ</t>
    </rPh>
    <rPh sb="6" eb="8">
      <t>チンギン</t>
    </rPh>
    <rPh sb="8" eb="10">
      <t>ゾウリツ</t>
    </rPh>
    <phoneticPr fontId="1"/>
  </si>
  <si>
    <t>薬剤師の賃金増率</t>
    <rPh sb="0" eb="3">
      <t>ヤクザイシ</t>
    </rPh>
    <rPh sb="4" eb="6">
      <t>チンギン</t>
    </rPh>
    <rPh sb="6" eb="7">
      <t>ゾウ</t>
    </rPh>
    <rPh sb="7" eb="8">
      <t>リツ</t>
    </rPh>
    <phoneticPr fontId="1"/>
  </si>
  <si>
    <t>※賃金増率の職種別については算出可能な範囲でご記入ください。</t>
    <phoneticPr fontId="8"/>
  </si>
  <si>
    <t>入院ベースアップ評価料「届出なし」
の理由を右からお選びください。
（複数回答可）</t>
    <phoneticPr fontId="12"/>
  </si>
  <si>
    <r>
      <t xml:space="preserve">届出したベースアップ評価料の施設基準について
（複数回答可）
</t>
    </r>
    <r>
      <rPr>
        <b/>
        <sz val="11"/>
        <color rgb="FFFF0000"/>
        <rFont val="HG丸ｺﾞｼｯｸM-PRO"/>
        <family val="3"/>
        <charset val="128"/>
      </rPr>
      <t>届出項目にチェック</t>
    </r>
    <r>
      <rPr>
        <sz val="11"/>
        <color theme="1"/>
        <rFont val="HG丸ｺﾞｼｯｸM-PRO"/>
        <family val="3"/>
        <charset val="128"/>
      </rPr>
      <t xml:space="preserve">、又は
</t>
    </r>
    <r>
      <rPr>
        <b/>
        <sz val="11"/>
        <color rgb="FFFF0000"/>
        <rFont val="HG丸ｺﾞｼｯｸM-PRO"/>
        <family val="3"/>
        <charset val="128"/>
      </rPr>
      <t xml:space="preserve">区分に数値を入力
</t>
    </r>
    <r>
      <rPr>
        <sz val="11"/>
        <color theme="1"/>
        <rFont val="HG丸ｺﾞｼｯｸM-PRO"/>
        <family val="3"/>
        <charset val="128"/>
      </rPr>
      <t>してください</t>
    </r>
    <rPh sb="10" eb="13">
      <t>ヒョウカリョウ</t>
    </rPh>
    <rPh sb="41" eb="42">
      <t>マタ</t>
    </rPh>
    <rPh sb="44" eb="46">
      <t>クブン</t>
    </rPh>
    <rPh sb="47" eb="49">
      <t>スウチ</t>
    </rPh>
    <rPh sb="50" eb="52">
      <t>ニュウリョク</t>
    </rPh>
    <phoneticPr fontId="12"/>
  </si>
  <si>
    <t>8_令和8年度診療報酬改定に関する意見、要望事項</t>
    <phoneticPr fontId="12"/>
  </si>
  <si>
    <t>要件を満たせば届出の意向あり　　</t>
  </si>
  <si>
    <t>届出の意向はない　</t>
  </si>
  <si>
    <t>10対1　　13対1　　15対1</t>
    <phoneticPr fontId="12"/>
  </si>
  <si>
    <t>・急性期病院A精神病棟入院料</t>
  </si>
  <si>
    <t>・急性期病院B精神病棟入院料</t>
  </si>
  <si>
    <t>急性期病院精神病棟
入院基本料</t>
    <phoneticPr fontId="12"/>
  </si>
  <si>
    <t>導入なし</t>
  </si>
  <si>
    <t>≪職員の常勤換算の計算方法≫</t>
  </si>
  <si>
    <t>貴院の1週間の通常勤務時間を基本として、下記のように常勤換算して小数点第1位まで記入してください。</t>
  </si>
  <si>
    <t>■例：１週間の通常勤務時間が40時間の病院で、週4日（各日5時間）勤務の事務職員が1人いる場合　
事務職員数＝4日×5時間×１人／40時間＝0.5人</t>
    <phoneticPr fontId="12"/>
  </si>
  <si>
    <t>≪部門別職員数の職種内訳≫</t>
  </si>
  <si>
    <t>医師</t>
  </si>
  <si>
    <r>
      <t>医師、</t>
    </r>
    <r>
      <rPr>
        <sz val="10"/>
        <color rgb="FFFF0000"/>
        <rFont val="HG丸ｺﾞｼｯｸM-PRO"/>
        <family val="3"/>
        <charset val="128"/>
      </rPr>
      <t>歯科医師</t>
    </r>
    <r>
      <rPr>
        <sz val="10"/>
        <color theme="1"/>
        <rFont val="HG丸ｺﾞｼｯｸM-PRO"/>
        <family val="3"/>
        <charset val="128"/>
      </rPr>
      <t>　※</t>
    </r>
    <phoneticPr fontId="12"/>
  </si>
  <si>
    <t>薬剤師</t>
  </si>
  <si>
    <t>看護師</t>
  </si>
  <si>
    <t>看護師、保健師、助産師、准看護師</t>
  </si>
  <si>
    <t>医療技術員等</t>
  </si>
  <si>
    <t>放射線</t>
  </si>
  <si>
    <t>診療放射線技師、診療エックス線技師</t>
  </si>
  <si>
    <t>検査</t>
  </si>
  <si>
    <t>臨床検査技師、衛生検査技師</t>
  </si>
  <si>
    <t>理学療法士、作業療法士、言語聴覚士、視能訓練士、あん摩マッサージ指圧師、はり師、きゅう師、柔道整復師</t>
    <phoneticPr fontId="12"/>
  </si>
  <si>
    <t>栄養</t>
  </si>
  <si>
    <t>管理栄養士、栄養士、調理師、食品衛生責任者</t>
  </si>
  <si>
    <r>
      <t>歯科衛生士、歯科技工士、歯科業務補助者、臨床工学技士、義肢装具士、救急救命士、社会福祉士、</t>
    </r>
    <r>
      <rPr>
        <sz val="10"/>
        <color rgb="FFFF0000"/>
        <rFont val="HG丸ｺﾞｼｯｸM-PRO"/>
        <family val="3"/>
        <charset val="128"/>
      </rPr>
      <t>介護福祉士</t>
    </r>
    <r>
      <rPr>
        <sz val="10"/>
        <color rgb="FF000000"/>
        <rFont val="HG丸ｺﾞｼｯｸM-PRO"/>
        <family val="3"/>
        <charset val="128"/>
      </rPr>
      <t>、</t>
    </r>
    <r>
      <rPr>
        <sz val="10"/>
        <color rgb="FFFF0000"/>
        <rFont val="HG丸ｺﾞｼｯｸM-PRO"/>
        <family val="3"/>
        <charset val="128"/>
      </rPr>
      <t>看護補助者</t>
    </r>
    <r>
      <rPr>
        <sz val="10"/>
        <color rgb="FF000000"/>
        <rFont val="HG丸ｺﾞｼｯｸM-PRO"/>
        <family val="3"/>
        <charset val="128"/>
      </rPr>
      <t>、</t>
    </r>
    <r>
      <rPr>
        <sz val="10"/>
        <color rgb="FFFF0000"/>
        <rFont val="HG丸ｺﾞｼｯｸM-PRO"/>
        <family val="3"/>
        <charset val="128"/>
      </rPr>
      <t>介護職員</t>
    </r>
    <r>
      <rPr>
        <sz val="10"/>
        <color rgb="FF000000"/>
        <rFont val="HG丸ｺﾞｼｯｸM-PRO"/>
        <family val="3"/>
        <charset val="128"/>
      </rPr>
      <t>、介護支援専門員（ケアマネージャー）、保育士、精神保健福祉士、臨床心理士・公認心理師、医療社会事業従事者（MSW等）、上記以外の各部門その他職員</t>
    </r>
    <phoneticPr fontId="12"/>
  </si>
  <si>
    <t>事務職員</t>
  </si>
  <si>
    <r>
      <rPr>
        <sz val="10"/>
        <color rgb="FFFF0000"/>
        <rFont val="HG丸ｺﾞｼｯｸM-PRO"/>
        <family val="3"/>
        <charset val="128"/>
      </rPr>
      <t>診療情報管理士</t>
    </r>
    <r>
      <rPr>
        <sz val="10"/>
        <color theme="1"/>
        <rFont val="HG丸ｺﾞｼｯｸM-PRO"/>
        <family val="3"/>
        <charset val="128"/>
      </rPr>
      <t>、</t>
    </r>
    <r>
      <rPr>
        <sz val="10"/>
        <color rgb="FFFF0000"/>
        <rFont val="HG丸ｺﾞｼｯｸM-PRO"/>
        <family val="3"/>
        <charset val="128"/>
      </rPr>
      <t>医師事務作業補助者</t>
    </r>
    <r>
      <rPr>
        <sz val="10"/>
        <color rgb="FF000000"/>
        <rFont val="HG丸ｺﾞｼｯｸM-PRO"/>
        <family val="3"/>
        <charset val="128"/>
      </rPr>
      <t>、</t>
    </r>
    <r>
      <rPr>
        <sz val="10"/>
        <color rgb="FFFF0000"/>
        <rFont val="HG丸ｺﾞｼｯｸM-PRO"/>
        <family val="3"/>
        <charset val="128"/>
      </rPr>
      <t>医療事務担当職員</t>
    </r>
    <r>
      <rPr>
        <sz val="10"/>
        <color rgb="FF000000"/>
        <rFont val="HG丸ｺﾞｼｯｸM-PRO"/>
        <family val="3"/>
        <charset val="128"/>
      </rPr>
      <t>、介護事務、一般事務担当職員、情報システム担当職員、そ</t>
    </r>
    <r>
      <rPr>
        <sz val="10"/>
        <color theme="1"/>
        <rFont val="HG丸ｺﾞｼｯｸM-PRO"/>
        <family val="3"/>
        <charset val="128"/>
      </rPr>
      <t>の他事務職員</t>
    </r>
    <phoneticPr fontId="12"/>
  </si>
  <si>
    <r>
      <t>※</t>
    </r>
    <r>
      <rPr>
        <sz val="10"/>
        <color theme="1"/>
        <rFont val="HG丸ｺﾞｼｯｸM-PRO"/>
        <family val="3"/>
        <charset val="128"/>
      </rPr>
      <t>他院から自院へ派遣されて勤務する医師についても、可能な限り職員数に算入してください。非常勤の場合は、常勤換算により人数をご算出ください。</t>
    </r>
  </si>
  <si>
    <t>給食用材料費</t>
  </si>
  <si>
    <t>給食用材料費</t>
    <phoneticPr fontId="5"/>
  </si>
  <si>
    <t>5-1-1-213_再掲_給食用材料費256</t>
    <phoneticPr fontId="12"/>
  </si>
  <si>
    <t>5-1-2-213_再掲_給食用材料費266</t>
  </si>
  <si>
    <t>5-2-1-213_再掲_給食用材料費24</t>
  </si>
  <si>
    <t>5-2-2-213_再掲_給食用材料費25</t>
    <phoneticPr fontId="12"/>
  </si>
  <si>
    <t>Ⅰ</t>
  </si>
  <si>
    <t>Ⅱ</t>
  </si>
  <si>
    <r>
      <rPr>
        <b/>
        <sz val="11"/>
        <rFont val="HG丸ｺﾞｼｯｸM-PRO"/>
        <family val="3"/>
        <charset val="128"/>
      </rPr>
      <t>「（２－２）特定入院料」</t>
    </r>
    <r>
      <rPr>
        <sz val="11"/>
        <rFont val="HG丸ｺﾞｼｯｸM-PRO"/>
        <family val="3"/>
        <charset val="128"/>
      </rPr>
      <t>のうち、</t>
    </r>
    <r>
      <rPr>
        <b/>
        <sz val="11"/>
        <color rgb="FFFF0000"/>
        <rFont val="HG丸ｺﾞｼｯｸM-PRO"/>
        <family val="3"/>
        <charset val="128"/>
      </rPr>
      <t>“回復期リハビリテーション病棟入院料1～5”</t>
    </r>
    <r>
      <rPr>
        <sz val="11"/>
        <rFont val="HG丸ｺﾞｼｯｸM-PRO"/>
        <family val="3"/>
        <charset val="128"/>
      </rPr>
      <t>いずれかを選択した</t>
    </r>
    <rPh sb="43" eb="45">
      <t>センタク</t>
    </rPh>
    <phoneticPr fontId="12"/>
  </si>
  <si>
    <r>
      <t>＊2026年度の賃上げ（予定を含む）の実施「</t>
    </r>
    <r>
      <rPr>
        <b/>
        <sz val="11"/>
        <color rgb="FFFF0000"/>
        <rFont val="HG丸ｺﾞｼｯｸM-PRO"/>
        <family val="3"/>
        <charset val="128"/>
      </rPr>
      <t>有</t>
    </r>
    <r>
      <rPr>
        <b/>
        <sz val="11"/>
        <color theme="1"/>
        <rFont val="HG丸ｺﾞｼｯｸM-PRO"/>
        <family val="3"/>
        <charset val="128"/>
      </rPr>
      <t>」の病院はご回答ください。</t>
    </r>
    <rPh sb="5" eb="7">
      <t>ネンド</t>
    </rPh>
    <rPh sb="12" eb="14">
      <t>ヨテイ</t>
    </rPh>
    <rPh sb="15" eb="16">
      <t>フク</t>
    </rPh>
    <phoneticPr fontId="12"/>
  </si>
  <si>
    <r>
      <t xml:space="preserve">賃上げ率
</t>
    </r>
    <r>
      <rPr>
        <sz val="11"/>
        <color rgb="FFFF0000"/>
        <rFont val="HG丸ｺﾞｼｯｸM-PRO"/>
        <family val="3"/>
        <charset val="128"/>
      </rPr>
      <t xml:space="preserve">＊全職種の平均をご回答ください
</t>
    </r>
    <r>
      <rPr>
        <sz val="10.5"/>
        <rFont val="HG丸ｺﾞｼｯｸM-PRO"/>
        <family val="3"/>
        <charset val="128"/>
      </rPr>
      <t>＊小数点第1位まで記入</t>
    </r>
    <phoneticPr fontId="12"/>
  </si>
  <si>
    <t>100分の80を超えていない</t>
    <rPh sb="3" eb="4">
      <t>ブン</t>
    </rPh>
    <phoneticPr fontId="12"/>
  </si>
  <si>
    <r>
      <t>＊2026年度のベースアップ評価料の届出状況「</t>
    </r>
    <r>
      <rPr>
        <b/>
        <sz val="11"/>
        <color rgb="FFFF0000"/>
        <rFont val="HG丸ｺﾞｼｯｸM-PRO"/>
        <family val="3"/>
        <charset val="128"/>
      </rPr>
      <t>届出あり</t>
    </r>
    <r>
      <rPr>
        <b/>
        <sz val="11"/>
        <rFont val="HG丸ｺﾞｼｯｸM-PRO"/>
        <family val="3"/>
        <charset val="128"/>
      </rPr>
      <t>」の病院がご回答ください。
＊以下は「賃金改善中間報告書」の内容に準拠してご回答ください。</t>
    </r>
    <rPh sb="42" eb="44">
      <t>イカ</t>
    </rPh>
    <rPh sb="57" eb="59">
      <t>ナイヨウ</t>
    </rPh>
    <rPh sb="60" eb="62">
      <t>ジュンキョ</t>
    </rPh>
    <phoneticPr fontId="12"/>
  </si>
  <si>
    <t>その他の対象職種の賃金増率</t>
    <rPh sb="2" eb="3">
      <t>タ</t>
    </rPh>
    <rPh sb="4" eb="6">
      <t>タイショウ</t>
    </rPh>
    <rPh sb="6" eb="8">
      <t>ショクシュ</t>
    </rPh>
    <rPh sb="9" eb="11">
      <t>チンギン</t>
    </rPh>
    <rPh sb="11" eb="12">
      <t>ゾウ</t>
    </rPh>
    <rPh sb="12" eb="13">
      <t>リツ</t>
    </rPh>
    <phoneticPr fontId="1"/>
  </si>
  <si>
    <t>看護業務効率化の推進について</t>
    <phoneticPr fontId="12"/>
  </si>
  <si>
    <t>医師事務作業補助体制加算の人員配置について</t>
    <rPh sb="0" eb="12">
      <t>イシジムサギョウホジョタイセイカサン</t>
    </rPh>
    <rPh sb="13" eb="17">
      <t>ジンインハイチ</t>
    </rPh>
    <phoneticPr fontId="12"/>
  </si>
  <si>
    <t>届出あり（　　加算1　　加算2）</t>
    <phoneticPr fontId="12"/>
  </si>
  <si>
    <t>届出の意向はない</t>
  </si>
  <si>
    <t>精神科救急急性期
医療入院料</t>
    <phoneticPr fontId="12"/>
  </si>
  <si>
    <t>届出状況</t>
    <phoneticPr fontId="12"/>
  </si>
  <si>
    <t>入院基本料の加算</t>
  </si>
  <si>
    <t>届出あり（　　加算1　　加算2　　加算3）</t>
    <phoneticPr fontId="12"/>
  </si>
  <si>
    <t>届出検討中</t>
  </si>
  <si>
    <t>49％～30％</t>
    <phoneticPr fontId="12"/>
  </si>
  <si>
    <t>29％～10％</t>
    <phoneticPr fontId="12"/>
  </si>
  <si>
    <t>9％以下</t>
  </si>
  <si>
    <t>80％以上</t>
    <phoneticPr fontId="12"/>
  </si>
  <si>
    <t>79％～60％</t>
    <phoneticPr fontId="12"/>
  </si>
  <si>
    <t>59％～50％</t>
    <phoneticPr fontId="12"/>
  </si>
  <si>
    <t>勤務する精神保健指定医の割合（精神保健指定医数／勤務医師数）</t>
  </si>
  <si>
    <t>届出検討中</t>
    <phoneticPr fontId="12"/>
  </si>
  <si>
    <t>非指定医の外来診察なし</t>
  </si>
  <si>
    <t>非指定医の外来診察「通院・在宅精神療法」は100分の</t>
    <phoneticPr fontId="12"/>
  </si>
  <si>
    <t>60で算定</t>
  </si>
  <si>
    <t>通院・在宅精神療法の注13について</t>
  </si>
  <si>
    <t>・地域包括ケア病棟入院料・地域包括医療病棟入院料</t>
    <rPh sb="1" eb="5">
      <t>チイキホウカツ</t>
    </rPh>
    <rPh sb="7" eb="12">
      <t>ビョウトウニュウインリョウ</t>
    </rPh>
    <phoneticPr fontId="12"/>
  </si>
  <si>
    <t>・回復期リハビリテーション病棟入院料</t>
    <rPh sb="1" eb="3">
      <t>カイフク</t>
    </rPh>
    <rPh sb="3" eb="4">
      <t>キ</t>
    </rPh>
    <rPh sb="13" eb="15">
      <t>ビョウトウ</t>
    </rPh>
    <rPh sb="15" eb="18">
      <t>ニュウインリョウ</t>
    </rPh>
    <phoneticPr fontId="12"/>
  </si>
  <si>
    <t>・療養病棟入院基本料</t>
    <rPh sb="1" eb="10">
      <t>リョウヨウビョウトウニュウインキホンリョウ</t>
    </rPh>
    <phoneticPr fontId="12"/>
  </si>
  <si>
    <t>・精神病棟入院基本料</t>
    <rPh sb="1" eb="10">
      <t>セイシンビョウトウニュウインキホンリョウ</t>
    </rPh>
    <phoneticPr fontId="12"/>
  </si>
  <si>
    <t>・DX、ICT活用等</t>
    <phoneticPr fontId="12"/>
  </si>
  <si>
    <t>・賃上げ対応（2026年度）について</t>
    <phoneticPr fontId="12"/>
  </si>
  <si>
    <t>地域包括医療病棟の届出を行っていないこと</t>
    <phoneticPr fontId="12"/>
  </si>
  <si>
    <t>急センター又は総合周産期母子医療センターを設置、</t>
    <phoneticPr fontId="12"/>
  </si>
  <si>
    <t>又は24時間の救急患者を受け入れ</t>
    <phoneticPr fontId="12"/>
  </si>
  <si>
    <t>の届出を行っていないこと</t>
    <phoneticPr fontId="12"/>
  </si>
  <si>
    <t>画像診断及び検査を24時間実施できる体制</t>
    <phoneticPr fontId="12"/>
  </si>
  <si>
    <t>第二次救急医療機関、救急病院又は24時間の救急患者の受け入れ</t>
    <phoneticPr fontId="12"/>
  </si>
  <si>
    <t>基本料に限る）又は急性期総合体制加算の届出</t>
    <phoneticPr fontId="12"/>
  </si>
  <si>
    <t>医師事務作業補助者が特定診療科の病棟又は外来での配置</t>
    <phoneticPr fontId="12"/>
  </si>
  <si>
    <t>特定診療科に係る適切な研修の修了</t>
    <phoneticPr fontId="12"/>
  </si>
  <si>
    <t>合わせて12件以上または協力対象施設入居者入院加算1・2</t>
    <rPh sb="6" eb="7">
      <t>ケン</t>
    </rPh>
    <phoneticPr fontId="12"/>
  </si>
  <si>
    <t>の算定回数が直近1年で合わせて4件以上</t>
    <rPh sb="16" eb="17">
      <t>ケン</t>
    </rPh>
    <phoneticPr fontId="12"/>
  </si>
  <si>
    <t>特定診療科の医師及び医療提供体制の確保に関する特別な配慮</t>
    <rPh sb="26" eb="28">
      <t>ハイリョ</t>
    </rPh>
    <phoneticPr fontId="12"/>
  </si>
  <si>
    <t>で協働して医師の育成を図るための取組を実施していること。</t>
    <phoneticPr fontId="12"/>
  </si>
  <si>
    <t>専門研修等を地域の他の保険医療機関と連携して行う等、地域</t>
    <rPh sb="26" eb="28">
      <t>チイキ</t>
    </rPh>
    <phoneticPr fontId="12"/>
  </si>
  <si>
    <t>急性期病院一般入院基本料又は急性期一般入院基本料を算定する病棟を</t>
    <rPh sb="12" eb="13">
      <t>マタ</t>
    </rPh>
    <phoneticPr fontId="12"/>
  </si>
  <si>
    <t>排尿自立支援加算の届出を行っていない</t>
    <phoneticPr fontId="12"/>
  </si>
  <si>
    <t>摂食嚥下機能回復体制加算1の届出を行っていない</t>
    <phoneticPr fontId="12"/>
  </si>
  <si>
    <t>外来・在宅ベースアップ評価料Ⅱ
「届出なし」の理由を
右からお選びください。
（複数回答可）</t>
    <phoneticPr fontId="12"/>
  </si>
  <si>
    <t>・入院時の任意入院の割合</t>
  </si>
  <si>
    <t>79％～50％</t>
  </si>
  <si>
    <t>49％～20％</t>
  </si>
  <si>
    <t>19％以下</t>
  </si>
  <si>
    <t>件</t>
  </si>
  <si>
    <t>7-0-1_救急用の自動車又は救急医療用ヘリコプター_搬送件数</t>
    <phoneticPr fontId="12"/>
  </si>
  <si>
    <t>7-0-2_全身麻酔による手術件数</t>
    <phoneticPr fontId="12"/>
  </si>
  <si>
    <t>7-3-4-1_重症度、医療・看護必要度の基準値</t>
  </si>
  <si>
    <t>7-3-4-3_救急用の自動車又はヘリコプターによる搬送件数</t>
  </si>
  <si>
    <t>7-3-4-4_救急用搬送件数_夜間時間帯救急搬送件数_1割以上</t>
  </si>
  <si>
    <t>7-3-4-5_全身麻酔による手術件数</t>
  </si>
  <si>
    <t>勤務医師
について</t>
    <phoneticPr fontId="12"/>
  </si>
  <si>
    <t>看護配置基準を緩和に必要な
ICT機器等の導入状況
（複数回答可）</t>
    <phoneticPr fontId="12"/>
  </si>
  <si>
    <t>医師事務作業補助業務における
ICT機器等の導入状況
（複数回答可）</t>
    <phoneticPr fontId="12"/>
  </si>
  <si>
    <t>2025年度以前から継続して届出</t>
  </si>
  <si>
    <t>2026年度から新たに届出</t>
  </si>
  <si>
    <t>届出なし</t>
  </si>
  <si>
    <r>
      <rPr>
        <b/>
        <sz val="11"/>
        <color theme="1"/>
        <rFont val="HG丸ｺﾞｼｯｸM-PRO"/>
        <family val="3"/>
        <charset val="128"/>
      </rPr>
      <t xml:space="preserve">賃上げ率の内訳
</t>
    </r>
    <r>
      <rPr>
        <sz val="10.5"/>
        <color rgb="FFFF0000"/>
        <rFont val="HG丸ｺﾞｼｯｸM-PRO"/>
        <family val="3"/>
        <charset val="128"/>
      </rPr>
      <t>＊全職種の平均をご回答ください</t>
    </r>
    <r>
      <rPr>
        <b/>
        <sz val="10.5"/>
        <color theme="1"/>
        <rFont val="HG丸ｺﾞｼｯｸM-PRO"/>
        <family val="3"/>
        <charset val="128"/>
      </rPr>
      <t xml:space="preserve">
</t>
    </r>
    <r>
      <rPr>
        <sz val="10.5"/>
        <color theme="1"/>
        <rFont val="HG丸ｺﾞｼｯｸM-PRO"/>
        <family val="3"/>
        <charset val="128"/>
      </rPr>
      <t>＊該当の賃上げを行っていない場合は「0％」とご回答ください。</t>
    </r>
    <rPh sb="25" eb="27">
      <t>ガイトウ</t>
    </rPh>
    <rPh sb="28" eb="30">
      <t>チンア</t>
    </rPh>
    <rPh sb="32" eb="33">
      <t>オコナ</t>
    </rPh>
    <rPh sb="38" eb="40">
      <t>バアイ</t>
    </rPh>
    <rPh sb="47" eb="49">
      <t>カイトウ</t>
    </rPh>
    <phoneticPr fontId="12"/>
  </si>
  <si>
    <t>業務範囲</t>
  </si>
  <si>
    <t>・見守り</t>
    <phoneticPr fontId="12"/>
  </si>
  <si>
    <t>・記録</t>
    <phoneticPr fontId="12"/>
  </si>
  <si>
    <t>カルテ　　　退院時サマリー　　　診断書　</t>
    <phoneticPr fontId="12"/>
  </si>
  <si>
    <t>ロボティック・プロセス・オートメーション（RPA）</t>
  </si>
  <si>
    <t>紹介状の作成に対応する医療文書等への入力を行う</t>
    <phoneticPr fontId="12"/>
  </si>
  <si>
    <t>専用システム（汎用音声入力機能を除く）</t>
  </si>
  <si>
    <t>患者向け説明動画入退院時の説明、検査・処置、麻酔・</t>
    <phoneticPr fontId="12"/>
  </si>
  <si>
    <t>鎮静、手術、IC、医療安全・感染対策等に関する10種類</t>
    <phoneticPr fontId="12"/>
  </si>
  <si>
    <t>以上の動画</t>
    <phoneticPr fontId="12"/>
  </si>
  <si>
    <t>導入なし</t>
    <phoneticPr fontId="12"/>
  </si>
  <si>
    <t>救急用の自動車又は救急医療用ヘリコプターによる搬送件数</t>
    <phoneticPr fontId="12"/>
  </si>
  <si>
    <t>全身麻酔による手術件数</t>
    <phoneticPr fontId="12"/>
  </si>
  <si>
    <t>救急患者応需係数※</t>
    <phoneticPr fontId="12"/>
  </si>
  <si>
    <t>※急性期病院一般入院基本料（A、B）、急性期一般入院基本料（1〜5）、7対1入院基本料（特定機能病院）、</t>
    <rPh sb="6" eb="8">
      <t>イッパン</t>
    </rPh>
    <phoneticPr fontId="12"/>
  </si>
  <si>
    <t>　急性期総合体制加算、看護・多職種協働加算、地域包括医療病棟入院料の算定病院が回答</t>
    <phoneticPr fontId="12"/>
  </si>
  <si>
    <t>7-3-4-7_B_第二次救急医療機関等の救急患者の受け入れ</t>
    <rPh sb="19" eb="20">
      <t>トウ</t>
    </rPh>
    <phoneticPr fontId="12"/>
  </si>
  <si>
    <t>7-3-4-8_その他</t>
    <phoneticPr fontId="12"/>
  </si>
  <si>
    <t>7-3-4-2_地域包括医療病棟の届出を行っていないこと</t>
    <phoneticPr fontId="12"/>
  </si>
  <si>
    <t>7-3-4-62_A_地域包括ケア病棟入院料の届出なし</t>
    <phoneticPr fontId="12"/>
  </si>
  <si>
    <t>7-3-4-63_A_画像診断及び検査を24時間実施できる体制</t>
    <phoneticPr fontId="12"/>
  </si>
  <si>
    <t>施設</t>
    <rPh sb="0" eb="2">
      <t>シセツ</t>
    </rPh>
    <phoneticPr fontId="12"/>
  </si>
  <si>
    <t>回</t>
    <rPh sb="0" eb="1">
      <t>カイ</t>
    </rPh>
    <phoneticPr fontId="12"/>
  </si>
  <si>
    <t>円</t>
    <phoneticPr fontId="12"/>
  </si>
  <si>
    <t>導入費用</t>
    <phoneticPr fontId="12"/>
  </si>
  <si>
    <t>・医療従事者間の情報共有</t>
  </si>
  <si>
    <t>インターコミュニケ―ションシステム（インカム）</t>
  </si>
  <si>
    <t>モバイル端末のチャット機能</t>
  </si>
  <si>
    <t>見守りカメラ</t>
    <phoneticPr fontId="12"/>
  </si>
  <si>
    <t>スマートグラス</t>
    <phoneticPr fontId="12"/>
  </si>
  <si>
    <t>離床検知</t>
    <phoneticPr fontId="12"/>
  </si>
  <si>
    <t>スマートフォン</t>
    <phoneticPr fontId="12"/>
  </si>
  <si>
    <t>音声入力システム</t>
    <phoneticPr fontId="12"/>
  </si>
  <si>
    <t>バイタル自動取得</t>
  </si>
  <si>
    <t>業務範囲</t>
    <phoneticPr fontId="12"/>
  </si>
  <si>
    <t>（うち）定期・評価昇給分賃上げ率</t>
    <phoneticPr fontId="12"/>
  </si>
  <si>
    <t>7-3-4-61_A_救命救急センター等設置</t>
    <phoneticPr fontId="12"/>
  </si>
  <si>
    <t>※（再掲）は任意回答です。可能な範囲でご回答ください。</t>
    <rPh sb="2" eb="4">
      <t>サイケイ</t>
    </rPh>
    <rPh sb="6" eb="10">
      <t>ニンイカイトウ</t>
    </rPh>
    <rPh sb="13" eb="15">
      <t>カノウ</t>
    </rPh>
    <rPh sb="16" eb="18">
      <t>ハンイ</t>
    </rPh>
    <rPh sb="20" eb="22">
      <t>カイトウ</t>
    </rPh>
    <phoneticPr fontId="12"/>
  </si>
  <si>
    <t>介護福祉士</t>
  </si>
  <si>
    <t>24.  特定一般病棟入院料</t>
    <phoneticPr fontId="12"/>
  </si>
  <si>
    <t>25.  地域移行機能強化病棟入院料</t>
    <phoneticPr fontId="12"/>
  </si>
  <si>
    <t>26.  特定機能病院リハビリテーション病棟入院料</t>
    <phoneticPr fontId="12"/>
  </si>
  <si>
    <t>2-2-24-a0_特定一般病棟入院料_病床数</t>
  </si>
  <si>
    <t>2-2-24-a1_特定一般病棟入院料1</t>
  </si>
  <si>
    <t>2-2-24-a2_特定一般病棟入院料2</t>
  </si>
  <si>
    <t>2-2-24-a3_特定一般病棟入院料なし</t>
  </si>
  <si>
    <t>2-2-24-b0_特定一般病棟入院料_病床数</t>
  </si>
  <si>
    <t>2-2-24-b1_特定一般病棟入院料1</t>
  </si>
  <si>
    <t>2-2-24-b2_特定一般病棟入院料2</t>
  </si>
  <si>
    <t>2-2-24-b3_特定一般病棟入院料なし</t>
  </si>
  <si>
    <t>2-2-25-a0_地域移行機能強化病棟入院料_病床数</t>
  </si>
  <si>
    <t>2-2-25-a1_地域移行機能強化病棟入院料あり</t>
  </si>
  <si>
    <t>2-2-25-a2_地域移行機能強化病棟入院料なし</t>
  </si>
  <si>
    <t>2-2-25-b0_地域移行機能強化病棟入院料_病床数</t>
  </si>
  <si>
    <t>2-2-25-b1_地域移行機能強化病棟入院料あり</t>
  </si>
  <si>
    <t>2-2-25-b2_地域移行機能強化病棟入院料なし</t>
  </si>
  <si>
    <t>2-2-26-a0_特定機能病院リハ病棟入院料_病床数</t>
  </si>
  <si>
    <t>2-2-26-a1_特定機能病院リハ病棟入院料あり</t>
  </si>
  <si>
    <t>2-2-26-a2_特定機能病院リハ病棟入院料なし</t>
  </si>
  <si>
    <t>2-2-26-b0_特定機能病院リハ病棟入院料_病床数</t>
  </si>
  <si>
    <t>2-2-26-b1_特定機能病院リハ病棟入院料あり</t>
  </si>
  <si>
    <t>2-2-26-b2_特定機能病院リハ病棟入院料なし</t>
  </si>
  <si>
    <t>2-2-27-a_特定入院料の病床数合計_改定前</t>
  </si>
  <si>
    <t>2-2-27-b_特定入院料の病床数合計_改定後</t>
  </si>
  <si>
    <t>・外来・在宅ベースアップ評価料（Ⅱ）（1～12）</t>
    <phoneticPr fontId="12"/>
  </si>
  <si>
    <t>・入院ベースアップ評価料（1～250）</t>
    <phoneticPr fontId="12"/>
  </si>
  <si>
    <r>
      <rPr>
        <b/>
        <sz val="11"/>
        <color rgb="FFFF0000"/>
        <rFont val="Segoe UI Symbol"/>
        <family val="3"/>
      </rPr>
      <t>➡</t>
    </r>
    <r>
      <rPr>
        <b/>
        <sz val="11"/>
        <color rgb="FFFF0000"/>
        <rFont val="HG丸ｺﾞｼｯｸM-PRO"/>
        <family val="3"/>
        <charset val="128"/>
      </rPr>
      <t>（７－１）の回答をお願いいたします</t>
    </r>
    <phoneticPr fontId="12"/>
  </si>
  <si>
    <r>
      <rPr>
        <b/>
        <sz val="11"/>
        <color rgb="FFFF0000"/>
        <rFont val="Segoe UI Symbol"/>
        <family val="3"/>
      </rPr>
      <t>➡</t>
    </r>
    <r>
      <rPr>
        <b/>
        <sz val="11"/>
        <color rgb="FFFF0000"/>
        <rFont val="HG丸ｺﾞｼｯｸM-PRO"/>
        <family val="3"/>
        <charset val="128"/>
      </rPr>
      <t>（７－２）の回答をお願いいたします</t>
    </r>
    <phoneticPr fontId="12"/>
  </si>
  <si>
    <t>お願いいたします</t>
  </si>
  <si>
    <r>
      <t>一般</t>
    </r>
    <r>
      <rPr>
        <sz val="9"/>
        <color rgb="FFFF0000"/>
        <rFont val="HG丸ｺﾞｼｯｸM-PRO"/>
        <family val="3"/>
        <charset val="128"/>
      </rPr>
      <t>※1</t>
    </r>
    <phoneticPr fontId="12"/>
  </si>
  <si>
    <t>※1（７－３）の回答をお願いいたします</t>
    <phoneticPr fontId="12"/>
  </si>
  <si>
    <r>
      <t>一般病棟入院基本料</t>
    </r>
    <r>
      <rPr>
        <sz val="9"/>
        <color rgb="FFFF0000"/>
        <rFont val="HG丸ｺﾞｼｯｸM-PRO"/>
        <family val="3"/>
        <charset val="128"/>
      </rPr>
      <t>※1</t>
    </r>
    <phoneticPr fontId="12"/>
  </si>
  <si>
    <r>
      <t>専門病院入院基本料</t>
    </r>
    <r>
      <rPr>
        <sz val="9"/>
        <color rgb="FFFF0000"/>
        <rFont val="HG丸ｺﾞｼｯｸM-PRO"/>
        <family val="3"/>
        <charset val="128"/>
      </rPr>
      <t>※1</t>
    </r>
    <phoneticPr fontId="12"/>
  </si>
  <si>
    <t>※1　「【80】その他」の内訳である再掲のうち、「ベースアップ評価料等」については、外来行為別では、</t>
    <phoneticPr fontId="5"/>
  </si>
  <si>
    <r>
      <t>外来診療報酬点数 合計
（【11・12】～【80】の合計）</t>
    </r>
    <r>
      <rPr>
        <sz val="11"/>
        <color rgb="FFFF0000"/>
        <rFont val="HG丸ｺﾞｼｯｸM-PRO"/>
        <family val="3"/>
        <charset val="128"/>
      </rPr>
      <t>（入力不要）</t>
    </r>
    <phoneticPr fontId="5"/>
  </si>
  <si>
    <t>3月～5月</t>
  </si>
  <si>
    <t>6月</t>
  </si>
  <si>
    <t>6月</t>
    <phoneticPr fontId="12"/>
  </si>
  <si>
    <t>算出した割合を記入</t>
    <phoneticPr fontId="12"/>
  </si>
  <si>
    <t>3月～5月</t>
    <phoneticPr fontId="12"/>
  </si>
  <si>
    <r>
      <rPr>
        <b/>
        <sz val="10"/>
        <rFont val="HG丸ｺﾞｼｯｸM-PRO"/>
        <family val="3"/>
        <charset val="128"/>
      </rPr>
      <t>急性期病院A一般入院料、
急性期病院B一般入院料、
急性期一般入院料1、急性期一般入院料4（</t>
    </r>
    <r>
      <rPr>
        <b/>
        <sz val="10"/>
        <color rgb="FFFF0000"/>
        <rFont val="HG丸ｺﾞｼｯｸM-PRO"/>
        <family val="3"/>
        <charset val="128"/>
      </rPr>
      <t>多職種協働加算1を算定する場合に限る</t>
    </r>
    <r>
      <rPr>
        <b/>
        <sz val="10"/>
        <rFont val="HG丸ｺﾞｼｯｸM-PRO"/>
        <family val="3"/>
        <charset val="128"/>
      </rPr>
      <t>）、7対1入院基本料</t>
    </r>
    <r>
      <rPr>
        <sz val="10"/>
        <rFont val="HG丸ｺﾞｼｯｸM-PRO"/>
        <family val="3"/>
        <charset val="128"/>
      </rPr>
      <t>を選択した病院がご回答ください</t>
    </r>
    <phoneticPr fontId="12"/>
  </si>
  <si>
    <r>
      <rPr>
        <b/>
        <sz val="10.5"/>
        <rFont val="HG丸ｺﾞｼｯｸM-PRO"/>
        <family val="3"/>
        <charset val="128"/>
      </rPr>
      <t>上記以外を選択した病院</t>
    </r>
    <r>
      <rPr>
        <sz val="10.5"/>
        <rFont val="HG丸ｺﾞｼｯｸM-PRO"/>
        <family val="3"/>
        <charset val="128"/>
      </rPr>
      <t>がご回答ください</t>
    </r>
    <phoneticPr fontId="12"/>
  </si>
  <si>
    <t>7-2-2-11_HCU患者割合_1_基準1_3月～5月</t>
  </si>
  <si>
    <t>7-2-2-12_HCU患者割合_1_基準1_6月</t>
  </si>
  <si>
    <t>7-2-2-13_HCU患者割合_1_基準2_3月～5月</t>
  </si>
  <si>
    <t>7-2-2-14_HCU患者割合_1_基準2_6月</t>
  </si>
  <si>
    <t>7-2-2-21_HCU患者割合_2_基準1_3月～5月</t>
  </si>
  <si>
    <t>7-2-2-22_HCU患者割合_2_基準1_6月</t>
  </si>
  <si>
    <t>7-2-2-23_HCU患者割合_2_基準2_3月～5月</t>
  </si>
  <si>
    <t>7-2-2-24_HCU患者割合_2_基準2_6月</t>
  </si>
  <si>
    <t>7-3-2-21_急性期,7対1必要度_1_基準1_3月～5月</t>
  </si>
  <si>
    <t>7-3-2-22_急性期,7対1必要度_1_基準1_6月</t>
  </si>
  <si>
    <t>7-3-2-23_急性期,7対1必要度_1_基準2_3月～5月</t>
  </si>
  <si>
    <t>7-3-2-24_急性期,7対1必要度_1_基準2_6月</t>
  </si>
  <si>
    <t>7-3-2-25_急性期,7対1必要度_2_基準1_3月～5月</t>
  </si>
  <si>
    <t>7-3-2-26_急性期,7対1必要度_2_基準1_6月</t>
  </si>
  <si>
    <t>7-3-2-27_急性期,7対1必要度_2_基準2_3月～5月</t>
  </si>
  <si>
    <t>7-3-2-28_急性期,7対1必要度_2_基準2_6月</t>
  </si>
  <si>
    <t>7-3-2-31_上記以外必要度_1_3月～5月</t>
  </si>
  <si>
    <t>7-3-2-32_上記以外必要度_1_6月</t>
  </si>
  <si>
    <t>7-3-2-33_上記以外必要度_2_3月～5月</t>
  </si>
  <si>
    <t>7-3-2-34_上記以外必要度_2_6月</t>
  </si>
  <si>
    <t>ご回答ください。</t>
  </si>
  <si>
    <r>
      <rPr>
        <b/>
        <sz val="11"/>
        <color rgb="FFFF0000"/>
        <rFont val="HG丸ｺﾞｼｯｸM-PRO"/>
        <family val="3"/>
        <charset val="128"/>
      </rPr>
      <t>入院料1を届出している病院</t>
    </r>
    <r>
      <rPr>
        <sz val="11"/>
        <color theme="1"/>
        <rFont val="HG丸ｺﾞｼｯｸM-PRO"/>
        <family val="3"/>
        <charset val="128"/>
      </rPr>
      <t>が</t>
    </r>
    <phoneticPr fontId="12"/>
  </si>
  <si>
    <t>※人材委託費について、派遣労働者を受け入れた場合の業務の対価としての費用及び職員の採用に</t>
    <phoneticPr fontId="5"/>
  </si>
  <si>
    <t>　当たって紹介手数料を再掲としてご記入ください。</t>
    <phoneticPr fontId="5"/>
  </si>
  <si>
    <t>地域包括医療病棟</t>
  </si>
  <si>
    <t>一般病棟</t>
  </si>
  <si>
    <t>7-0-31_救急患者応需係数_一般病棟</t>
    <phoneticPr fontId="12"/>
  </si>
  <si>
    <t>7-0-32_救急患者応需係数_地域包括医療病棟</t>
    <phoneticPr fontId="12"/>
  </si>
  <si>
    <t>◆（７－４）急性期総合体制加算</t>
    <phoneticPr fontId="12"/>
  </si>
  <si>
    <r>
      <t>＊</t>
    </r>
    <r>
      <rPr>
        <b/>
        <sz val="11"/>
        <color rgb="FFFF0000"/>
        <rFont val="HG丸ｺﾞｼｯｸM-PRO"/>
        <family val="3"/>
        <charset val="128"/>
      </rPr>
      <t>“特定機能病院入院基本料"</t>
    </r>
    <r>
      <rPr>
        <sz val="11"/>
        <color theme="1"/>
        <rFont val="HG丸ｺﾞｼｯｸM-PRO"/>
        <family val="3"/>
        <charset val="128"/>
      </rPr>
      <t>または</t>
    </r>
    <r>
      <rPr>
        <b/>
        <sz val="11"/>
        <color rgb="FFFF0000"/>
        <rFont val="HG丸ｺﾞｼｯｸM-PRO"/>
        <family val="3"/>
        <charset val="128"/>
      </rPr>
      <t>"急性期総合体制加算"</t>
    </r>
    <r>
      <rPr>
        <sz val="11"/>
        <color theme="1"/>
        <rFont val="HG丸ｺﾞｼｯｸM-PRO"/>
        <family val="3"/>
        <charset val="128"/>
      </rPr>
      <t>を算定する病院がご回答ください。</t>
    </r>
    <phoneticPr fontId="12"/>
  </si>
  <si>
    <t>急性期総合体制加算の届出状況</t>
    <phoneticPr fontId="12"/>
  </si>
  <si>
    <t>改定前</t>
  </si>
  <si>
    <t>改定後</t>
  </si>
  <si>
    <t>7-4-2-1_特定機能病院入院基本料、急性期総合体制加算の届出</t>
  </si>
  <si>
    <t>7-4-2-2_特定診療科の医師及び医療提供体制の確保に関する特別な配慮</t>
  </si>
  <si>
    <t>7-4-2-3_医師事務作業補助者が特定診療科の病棟又は外来での配置</t>
  </si>
  <si>
    <t>7-4-2-4_各特定診療科の管理等に携わる看護職員_研修修了</t>
  </si>
  <si>
    <t>7-4-2-5_その他</t>
  </si>
  <si>
    <t>◆（７－５）地域包括ケア病棟入院料・地域包括医療病棟入院料</t>
    <phoneticPr fontId="12"/>
  </si>
  <si>
    <t>◆（７－６）地域包括医療病棟入院料</t>
    <phoneticPr fontId="12"/>
  </si>
  <si>
    <t>◆（７－７）回復期リハビリテーション病棟入院料</t>
    <phoneticPr fontId="12"/>
  </si>
  <si>
    <t>◆（７－８）療養病棟入院基本料</t>
    <phoneticPr fontId="12"/>
  </si>
  <si>
    <t>7-8-1_医療区分2または3の患者割合_3月～5月</t>
  </si>
  <si>
    <t>7-7-1_重症患者割合</t>
  </si>
  <si>
    <t>7-7-3-21_リハビリテーション実績指数が48未満</t>
  </si>
  <si>
    <t>7-7-3-24_退院前訪問指導割合が1割未満</t>
  </si>
  <si>
    <t>7-6-2-01_看護職員の配置</t>
  </si>
  <si>
    <t>7-6-2-02_多職種の配置</t>
  </si>
  <si>
    <t>7-6-2-03_重症度、医療・看護必要度の基準</t>
  </si>
  <si>
    <t>7-6-2-04_重症度、医療・看護必要度</t>
  </si>
  <si>
    <t>7-6-2-05_入院初日のＢ項目が3点以上の患者の割合</t>
  </si>
  <si>
    <t>7-6-2-06_平均在院日数20日</t>
  </si>
  <si>
    <t>7-6-2-07_在宅復帰率</t>
  </si>
  <si>
    <t>7-6-2-08_ADLが低下した患者の割合</t>
  </si>
  <si>
    <t>7-6-2-09_同一医療機関の一般病棟からの転棟</t>
  </si>
  <si>
    <t>7-6-2-10_救急搬送後の患者の割合</t>
  </si>
  <si>
    <t>7-6-2-11_届出・併設の不可</t>
  </si>
  <si>
    <t>7-6-2-12_採算性が低い</t>
  </si>
  <si>
    <t>7-6-2-13_その他</t>
  </si>
  <si>
    <t>7-5-2-1_リハビリテーション・栄養・口腔連携加算</t>
  </si>
  <si>
    <t>7-5-2-21_リハビリテーション_届出予定_年</t>
  </si>
  <si>
    <t>7-5-2-22_リハビリテーション_届出予定_月</t>
  </si>
  <si>
    <t>7-12-1_2026年度のベースアップ評価料の届出状況</t>
  </si>
  <si>
    <t>7-12-2_2026年度の賃上げ実施の有無</t>
  </si>
  <si>
    <t>7-12-3_2026年度の賞与支給率の変化</t>
  </si>
  <si>
    <t>7-12-4-1_賃上げ率</t>
  </si>
  <si>
    <t>7-12-4-2_定期・評価昇給分賃上げ率</t>
  </si>
  <si>
    <t>7-10-1_急性期病院精神病棟入院基本料</t>
  </si>
  <si>
    <t>7-10-2-10_精神科救急医療体制加算</t>
  </si>
  <si>
    <t>7-10-2-11_精神科救急医療体制加算_届出あり_加算1</t>
  </si>
  <si>
    <t>7-10-2-12_精神科救急医療体制加算_届出あり_加算2</t>
  </si>
  <si>
    <t>7-10-3-10_精神科急性期医師配置加算</t>
  </si>
  <si>
    <t>7-10-3-2_精神科リエゾンチーム加算</t>
  </si>
  <si>
    <t xml:space="preserve"> 7-10-4-1_勤務する精神保健指定医の割合</t>
  </si>
  <si>
    <t>7-10-4-20_通院・在宅精神療法の注13</t>
  </si>
  <si>
    <t>7-10-4-21_非指定医の外来診察なし</t>
  </si>
  <si>
    <t>7-10-4-22_非指定医の外来診察_100分の60で算定</t>
  </si>
  <si>
    <t>◆（７－９）身体的拘束最小化推進加算</t>
    <rPh sb="6" eb="9">
      <t>シンタイテキ</t>
    </rPh>
    <rPh sb="9" eb="11">
      <t>コウソク</t>
    </rPh>
    <rPh sb="11" eb="14">
      <t>サイショウカ</t>
    </rPh>
    <rPh sb="14" eb="18">
      <t>スイシンカサン</t>
    </rPh>
    <phoneticPr fontId="12"/>
  </si>
  <si>
    <r>
      <t>＊下記</t>
    </r>
    <r>
      <rPr>
        <b/>
        <sz val="11"/>
        <color rgb="FFFF0000"/>
        <rFont val="HG丸ｺﾞｼｯｸM-PRO"/>
        <family val="3"/>
        <charset val="128"/>
      </rPr>
      <t>赤字</t>
    </r>
    <r>
      <rPr>
        <sz val="11"/>
        <rFont val="HG丸ｺﾞｼｯｸM-PRO"/>
        <family val="3"/>
        <charset val="128"/>
      </rPr>
      <t>のいずれかを選択した病院がご回答ください。</t>
    </r>
    <rPh sb="1" eb="3">
      <t>カキ</t>
    </rPh>
    <rPh sb="3" eb="5">
      <t>アカジ</t>
    </rPh>
    <phoneticPr fontId="12"/>
  </si>
  <si>
    <t>療養病棟入院基本料、障害者施設等入院基本料</t>
    <phoneticPr fontId="12"/>
  </si>
  <si>
    <t>15.  地域包括ケア病棟入院料</t>
    <phoneticPr fontId="12"/>
  </si>
  <si>
    <t>特殊疾患入院医療管理料、地域包括ケア病棟入院料、特殊疾患病棟入院料</t>
    <phoneticPr fontId="12"/>
  </si>
  <si>
    <t>7-8-2_医療区分2または3の患者割合_6月</t>
    <phoneticPr fontId="12"/>
  </si>
  <si>
    <t>◆（７－１０）精神病棟入院基本料</t>
    <phoneticPr fontId="12"/>
  </si>
  <si>
    <t>◆（７－１１）DX、ICT活用等</t>
    <phoneticPr fontId="12"/>
  </si>
  <si>
    <t>◆（７－１２）賃上げ対応（2026年度）について</t>
    <phoneticPr fontId="12"/>
  </si>
  <si>
    <t>体制を整備している</t>
    <rPh sb="0" eb="2">
      <t>タイセイ</t>
    </rPh>
    <rPh sb="3" eb="5">
      <t>セイビ</t>
    </rPh>
    <phoneticPr fontId="12"/>
  </si>
  <si>
    <t>体制を整備していない</t>
  </si>
  <si>
    <t>外来・在宅ベースアップ評価料（Ⅰ）</t>
    <phoneticPr fontId="12"/>
  </si>
  <si>
    <t>免除（様式98の提出）</t>
    <rPh sb="3" eb="5">
      <t>ヨウシキ</t>
    </rPh>
    <rPh sb="8" eb="10">
      <t>テイシュツ</t>
    </rPh>
    <phoneticPr fontId="12"/>
  </si>
  <si>
    <r>
      <t>※上記設問で</t>
    </r>
    <r>
      <rPr>
        <b/>
        <sz val="11"/>
        <color rgb="FFFF0000"/>
        <rFont val="HG丸ｺﾞｼｯｸM-PRO"/>
        <family val="3"/>
        <charset val="128"/>
      </rPr>
      <t>算定無と回答した</t>
    </r>
    <r>
      <rPr>
        <sz val="11"/>
        <color theme="1"/>
        <rFont val="HG丸ｺﾞｼｯｸM-PRO"/>
        <family val="3"/>
        <charset val="128"/>
      </rPr>
      <t>病院がご回答ください。</t>
    </r>
    <rPh sb="1" eb="3">
      <t>ジョウキ</t>
    </rPh>
    <rPh sb="3" eb="5">
      <t>セツモン</t>
    </rPh>
    <rPh sb="6" eb="8">
      <t>サンテイ</t>
    </rPh>
    <rPh sb="8" eb="9">
      <t>ム</t>
    </rPh>
    <rPh sb="10" eb="12">
      <t>カイトウ</t>
    </rPh>
    <rPh sb="14" eb="16">
      <t>ビョウイン</t>
    </rPh>
    <rPh sb="18" eb="20">
      <t>カイトウ</t>
    </rPh>
    <phoneticPr fontId="12"/>
  </si>
  <si>
    <t>Ｅ）材料費</t>
    <phoneticPr fontId="5"/>
  </si>
  <si>
    <t>・（２－1）入院基本料</t>
    <phoneticPr fontId="12"/>
  </si>
  <si>
    <t>・（２－２）特定入院料</t>
    <phoneticPr fontId="12"/>
  </si>
  <si>
    <t>総合入院体制加算1</t>
    <phoneticPr fontId="12"/>
  </si>
  <si>
    <t>総合入院体制加算2</t>
    <phoneticPr fontId="12"/>
  </si>
  <si>
    <t>総合入院体制加算3</t>
    <phoneticPr fontId="12"/>
  </si>
  <si>
    <t>急性期充実体制加算1</t>
    <phoneticPr fontId="12"/>
  </si>
  <si>
    <t>急性期充実体制加算2</t>
    <phoneticPr fontId="12"/>
  </si>
  <si>
    <t>急性期総合体制加算1</t>
    <phoneticPr fontId="12"/>
  </si>
  <si>
    <t>急性期総合体制加算2</t>
    <phoneticPr fontId="12"/>
  </si>
  <si>
    <t>急性期総合体制加算3</t>
    <phoneticPr fontId="12"/>
  </si>
  <si>
    <t>急性期総合体制加算4</t>
    <phoneticPr fontId="12"/>
  </si>
  <si>
    <t>急性期総合体制加算5</t>
    <phoneticPr fontId="12"/>
  </si>
  <si>
    <r>
      <t xml:space="preserve">身体的拘束を実施している割合
</t>
    </r>
    <r>
      <rPr>
        <b/>
        <sz val="10"/>
        <color theme="1"/>
        <rFont val="HG丸ｺﾞｼｯｸM-PRO"/>
        <family val="3"/>
        <charset val="128"/>
      </rPr>
      <t>（入院料を算定した日数に占める身体的拘束を実施した日数の割合）</t>
    </r>
    <rPh sb="6" eb="8">
      <t>ジッシ</t>
    </rPh>
    <rPh sb="12" eb="14">
      <t>ワリアイ</t>
    </rPh>
    <rPh sb="30" eb="35">
      <t>シンタイテキコウソク</t>
    </rPh>
    <phoneticPr fontId="12"/>
  </si>
  <si>
    <t>ICT機器等の活用による医師事務作業補助体制加算の医師事務作業補助者の人員配置基準の柔軟化について</t>
    <rPh sb="33" eb="34">
      <t>シャ</t>
    </rPh>
    <rPh sb="39" eb="41">
      <t>キジュン</t>
    </rPh>
    <rPh sb="42" eb="45">
      <t>ジュウナンカ</t>
    </rPh>
    <phoneticPr fontId="12"/>
  </si>
  <si>
    <t>緩和なし（従来どおりの配置基準）</t>
    <rPh sb="0" eb="2">
      <t>カンワ</t>
    </rPh>
    <rPh sb="5" eb="7">
      <t>ジュウライ</t>
    </rPh>
    <rPh sb="11" eb="13">
      <t>ハイチ</t>
    </rPh>
    <rPh sb="13" eb="15">
      <t>キジュン</t>
    </rPh>
    <phoneticPr fontId="12"/>
  </si>
  <si>
    <t>1人を1.2人として算入する緩和を適用</t>
    <rPh sb="1" eb="2">
      <t>ヒト</t>
    </rPh>
    <rPh sb="10" eb="12">
      <t>サンニュウ</t>
    </rPh>
    <phoneticPr fontId="12"/>
  </si>
  <si>
    <t>1人を1.3人として算入する緩和を適用</t>
    <phoneticPr fontId="12"/>
  </si>
  <si>
    <r>
      <t>療養病棟入院基本料</t>
    </r>
    <r>
      <rPr>
        <sz val="9"/>
        <color rgb="FFFF0000"/>
        <rFont val="HG丸ｺﾞｼｯｸM-PRO"/>
        <family val="3"/>
        <charset val="128"/>
      </rPr>
      <t>※3</t>
    </r>
    <phoneticPr fontId="12"/>
  </si>
  <si>
    <r>
      <t>特定機能病院
入院基本料</t>
    </r>
    <r>
      <rPr>
        <sz val="9"/>
        <color rgb="FFFF0000"/>
        <rFont val="HG丸ｺﾞｼｯｸM-PRO"/>
        <family val="3"/>
        <charset val="128"/>
      </rPr>
      <t>※2</t>
    </r>
    <phoneticPr fontId="12"/>
  </si>
  <si>
    <t>※2（７－４）の回答をお願いいたします</t>
    <phoneticPr fontId="12"/>
  </si>
  <si>
    <r>
      <rPr>
        <b/>
        <sz val="11"/>
        <color rgb="FFFF0000"/>
        <rFont val="Segoe UI Symbol"/>
        <family val="3"/>
      </rPr>
      <t>➡</t>
    </r>
    <r>
      <rPr>
        <b/>
        <sz val="11"/>
        <color rgb="FFFF0000"/>
        <rFont val="HG丸ｺﾞｼｯｸM-PRO"/>
        <family val="3"/>
        <charset val="128"/>
      </rPr>
      <t>（７－５）の回答をお願いいたします</t>
    </r>
    <phoneticPr fontId="12"/>
  </si>
  <si>
    <r>
      <rPr>
        <b/>
        <sz val="11"/>
        <color rgb="FFFF0000"/>
        <rFont val="Segoe UI Symbol"/>
        <family val="3"/>
      </rPr>
      <t>➡</t>
    </r>
    <r>
      <rPr>
        <b/>
        <sz val="11"/>
        <color rgb="FFFF0000"/>
        <rFont val="HG丸ｺﾞｼｯｸM-PRO"/>
        <family val="3"/>
        <charset val="128"/>
      </rPr>
      <t>（７－７）の回答を</t>
    </r>
    <phoneticPr fontId="12"/>
  </si>
  <si>
    <t>※3（７－８）、（７－９）の回答をお願いいたします</t>
    <phoneticPr fontId="12"/>
  </si>
  <si>
    <r>
      <t>障害者施設等入院基本料</t>
    </r>
    <r>
      <rPr>
        <sz val="9"/>
        <color rgb="FFFF0000"/>
        <rFont val="HG丸ｺﾞｼｯｸM-PRO"/>
        <family val="3"/>
        <charset val="128"/>
      </rPr>
      <t>※4</t>
    </r>
    <phoneticPr fontId="12"/>
  </si>
  <si>
    <t>※4（７－９）の回答をお願いいたします</t>
    <phoneticPr fontId="12"/>
  </si>
  <si>
    <r>
      <rPr>
        <b/>
        <sz val="11"/>
        <color rgb="FFFF0000"/>
        <rFont val="Segoe UI Symbol"/>
        <family val="3"/>
      </rPr>
      <t>➡</t>
    </r>
    <r>
      <rPr>
        <b/>
        <sz val="11"/>
        <color rgb="FFFF0000"/>
        <rFont val="HG丸ｺﾞｼｯｸM-PRO"/>
        <family val="3"/>
        <charset val="128"/>
      </rPr>
      <t>（７－９）の回答をお願いいたします</t>
    </r>
    <phoneticPr fontId="12"/>
  </si>
  <si>
    <t>の回答をお願いいたします</t>
    <phoneticPr fontId="12"/>
  </si>
  <si>
    <r>
      <rPr>
        <b/>
        <sz val="9"/>
        <color rgb="FFFF0000"/>
        <rFont val="Segoe UI Symbol"/>
        <family val="3"/>
      </rPr>
      <t>➡</t>
    </r>
    <r>
      <rPr>
        <b/>
        <sz val="9"/>
        <color rgb="FFFF0000"/>
        <rFont val="HG丸ｺﾞｼｯｸM-PRO"/>
        <family val="3"/>
        <charset val="128"/>
      </rPr>
      <t>（７－５）、（７－９）</t>
    </r>
    <phoneticPr fontId="12"/>
  </si>
  <si>
    <t>7-9-1-1_身体的拘束最小化推進加算</t>
  </si>
  <si>
    <t>7-9-1-21_身体的拘束最小化推進加算_届出予定_年</t>
  </si>
  <si>
    <t>対象となる入院料を算定する病棟</t>
  </si>
  <si>
    <t xml:space="preserve">急性期一般入院料１～６、急性期病院一般入院料ＡB </t>
    <phoneticPr fontId="12"/>
  </si>
  <si>
    <t>７対１入院基本料、10対１入院基本料</t>
    <phoneticPr fontId="12"/>
  </si>
  <si>
    <t>地域包括医療病棟入院料１・２</t>
    <phoneticPr fontId="12"/>
  </si>
  <si>
    <t>小児入院医療管理料１～４、特殊疾患病棟入院料１・２</t>
    <phoneticPr fontId="12"/>
  </si>
  <si>
    <t>緩和ケア病棟入院料１・２</t>
  </si>
  <si>
    <r>
      <t>対象となる入院料を届出していない</t>
    </r>
    <r>
      <rPr>
        <b/>
        <sz val="11"/>
        <color theme="1"/>
        <rFont val="HG丸ｺﾞｼｯｸM-PRO"/>
        <family val="3"/>
        <charset val="128"/>
      </rPr>
      <t>※</t>
    </r>
    <rPh sb="0" eb="2">
      <t>タイショウ</t>
    </rPh>
    <rPh sb="5" eb="8">
      <t>ニュウインリョウ</t>
    </rPh>
    <rPh sb="9" eb="11">
      <t>トドケデ</t>
    </rPh>
    <phoneticPr fontId="12"/>
  </si>
  <si>
    <t>7-11-2-11_見守り_見守りカメラ</t>
  </si>
  <si>
    <t>7-11-2-12_見守り_スマートグラス</t>
  </si>
  <si>
    <t>7-11-2-21_記録_スマートフォン</t>
  </si>
  <si>
    <t>7-11-2-22_記録_音声入力システム</t>
  </si>
  <si>
    <t>7-11-2-23_記録_バイタル自動取得　</t>
  </si>
  <si>
    <t>7-11-2-31_医療従事者間_インターコミュニケ―ションシステム</t>
  </si>
  <si>
    <t>7-11-2-32_医療従事者間_モバイル端末のチャット機能</t>
  </si>
  <si>
    <t>7-11-2-4_その他</t>
  </si>
  <si>
    <t>7-11-2-5_導入なし</t>
  </si>
  <si>
    <t>7-11-2-6_看護配置基準_導入費用</t>
  </si>
  <si>
    <t>7-11-4-1_カルテ</t>
  </si>
  <si>
    <t>7-11-4-2_退院時サマリー</t>
  </si>
  <si>
    <t>7-11-4-3_診断書</t>
  </si>
  <si>
    <t>7-11-4-4_紹介状の作成に対応する_専用システム</t>
  </si>
  <si>
    <t>7-11-4-5_ロボティック・プロセス・オートメーション</t>
  </si>
  <si>
    <t>7-11-4-6_患者向け説明動画入退院時の説明</t>
  </si>
  <si>
    <t>7-11-4-7_その他</t>
  </si>
  <si>
    <t>7-11-4-8_導入なし</t>
  </si>
  <si>
    <t>7-11-4-9_医師事務_導入費用</t>
  </si>
  <si>
    <t>7-4-1-1_急性期総合体制加算_改定前</t>
    <phoneticPr fontId="12"/>
  </si>
  <si>
    <t>7-4-1-2_急性期総合体制加算_改定後</t>
    <phoneticPr fontId="12"/>
  </si>
  <si>
    <t>7-5-3-10_包括期充実体制加算</t>
    <phoneticPr fontId="12"/>
  </si>
  <si>
    <t>7-5-3-101_包括期充実体制加算_届出予定_年</t>
    <phoneticPr fontId="12"/>
  </si>
  <si>
    <t>7-5-3-102_包括期充実体制加算_届出予定_月</t>
    <phoneticPr fontId="12"/>
  </si>
  <si>
    <t>7-5-3-21_協力対象施設実数</t>
    <phoneticPr fontId="12"/>
  </si>
  <si>
    <t>7-5-3-22_算定回数</t>
    <phoneticPr fontId="12"/>
  </si>
  <si>
    <t>7-5-3-301_許可病床数が200床未満</t>
  </si>
  <si>
    <t>7-5-3-302_急性期一般入院基本料を算定する病棟を有しない病院</t>
  </si>
  <si>
    <t>7-5-3-303_協力対象施設入所者入院加算、入退院支援加算1に係る届出</t>
  </si>
  <si>
    <t>7-5-3-304_施設後方支援の体制</t>
  </si>
  <si>
    <t>7-5-3-305_後方支援の実績_自宅等からの緊急入院</t>
  </si>
  <si>
    <t>7-5-3-306_後方支援の実績_在宅患者緊急入院診療加算</t>
  </si>
  <si>
    <t>7-5-3-307_救急医療の実績</t>
  </si>
  <si>
    <t>7-5-3-308_入退院支援の実績</t>
  </si>
  <si>
    <t xml:space="preserve">7-5-3-309_採算性が低い </t>
  </si>
  <si>
    <t>7-5-3-310_その他</t>
  </si>
  <si>
    <t>7-12-5-1_外来・在宅ベースアップ評価料及び歯科外来・在宅ベースアップ評価料</t>
  </si>
  <si>
    <t>7-12-5-2_外来_継続的に賃上げを行っていない</t>
  </si>
  <si>
    <t>7-12-5-3_外来_常勤換算2名以上の対象職員が勤務していない</t>
  </si>
  <si>
    <t>7-12-5-4_外来_1ヵ月あたりの入院料の算定回数が30以上</t>
  </si>
  <si>
    <t>7-12-5-5_外来_入院ベースアップ評価料の届出を行っている</t>
  </si>
  <si>
    <t>7-12-5-6_外来_社会保険診療等に係る収入金額の合計額</t>
  </si>
  <si>
    <t>7-12-5-7_外来_その他</t>
  </si>
  <si>
    <t>7-12-6-1_入院_常勤換算2名以上の対象職員が勤務していない</t>
  </si>
  <si>
    <t>7-12-6-2_入院_社会保険診療等に係る収入金額の合計額</t>
  </si>
  <si>
    <t>7-12-6-3_入院_その他</t>
  </si>
  <si>
    <t>7-12-7-1_看護職員処遇改善評価料（1～165）</t>
  </si>
  <si>
    <t>7-12-7-2_外来・在宅ベースアップ評価料（Ⅰ）</t>
  </si>
  <si>
    <t>7-12-7-3_外来・在宅ベースアップ評価料（Ｉ）の注５</t>
  </si>
  <si>
    <t>7-12-7-4_外来・在宅ベースアップ評価料（Ⅱ）（1～12）</t>
  </si>
  <si>
    <t>7-12-7-5_外来・在宅ベースアップ評価料（Ⅱ）の注５(1～12）</t>
  </si>
  <si>
    <t>7-12-7-6_入院ベースアップ評価料（1～250）</t>
  </si>
  <si>
    <t>7-12-7-71_入院基本料等に減算_免除</t>
  </si>
  <si>
    <t>7-12-7-72_入院基本料等に減算_減算</t>
  </si>
  <si>
    <t>7-12-8-1_全体の賃金増率</t>
  </si>
  <si>
    <t>7-12-8-2_看護職員の賃金増率</t>
  </si>
  <si>
    <t>7-12-8-3_40歳未満の勤務医師、歯科医師の賃金増率</t>
  </si>
  <si>
    <t>7-12-8-4_事務職員の賃金増率</t>
  </si>
  <si>
    <t>7-12-8-5_看護補助者の賃金増率</t>
  </si>
  <si>
    <t>7-12-8-6_薬剤師の賃金増率</t>
  </si>
  <si>
    <t>7-12-8-7_その他の対象職種の賃金増率</t>
  </si>
  <si>
    <t xml:space="preserve">8. </t>
  </si>
  <si>
    <t>令和8年度診療報酬改定に関するご意見、要望事項</t>
  </si>
  <si>
    <t>・急性期総合体制加算</t>
    <rPh sb="1" eb="10">
      <t>キュウセイキソウゴウタイセイカサン</t>
    </rPh>
    <phoneticPr fontId="12"/>
  </si>
  <si>
    <t>・身体的拘束最小化推進加算</t>
    <rPh sb="1" eb="4">
      <t>シンタイテキ</t>
    </rPh>
    <rPh sb="4" eb="6">
      <t>コウソク</t>
    </rPh>
    <rPh sb="6" eb="9">
      <t>サイショウカ</t>
    </rPh>
    <rPh sb="9" eb="11">
      <t>スイシン</t>
    </rPh>
    <rPh sb="11" eb="13">
      <t>カサン</t>
    </rPh>
    <phoneticPr fontId="12"/>
  </si>
  <si>
    <t>※改定後のハイケアユニット用の重症度、医療・看護必要度の基準</t>
    <rPh sb="1" eb="4">
      <t>カイテイゴ</t>
    </rPh>
    <phoneticPr fontId="12"/>
  </si>
  <si>
    <t>基準①：A項目のうち、下記いずれかに該当する患者割合</t>
    <rPh sb="11" eb="13">
      <t>カキ</t>
    </rPh>
    <phoneticPr fontId="12"/>
  </si>
  <si>
    <t>急性期病院一般入院基本料（急性期病院A一般入院基本料、急性期病院B一般入院基本料）への移行及び届出の検討において課題になった項目をお選びください。（複数回答可）</t>
  </si>
  <si>
    <t>改定後の急性期病院一般入院基本料、急性期一般入院料1及び7対1入院基本料の一般病棟用の重症度、医療・</t>
    <rPh sb="0" eb="3">
      <t>カイテイゴ</t>
    </rPh>
    <rPh sb="26" eb="27">
      <t>オヨ</t>
    </rPh>
    <phoneticPr fontId="12"/>
  </si>
  <si>
    <t>基準①：A得点3点以上又はC得点1点以上の該当患者割合に救急患者応需係数を加えたもの</t>
    <rPh sb="30" eb="32">
      <t>カンジャ</t>
    </rPh>
    <phoneticPr fontId="12"/>
  </si>
  <si>
    <t>基準②：A得点2点以上又はC得点1点以上の該当患者割合に救急患者応需係数を加えたもの</t>
    <rPh sb="30" eb="32">
      <t>カンジャ</t>
    </rPh>
    <phoneticPr fontId="12"/>
  </si>
  <si>
    <r>
      <t xml:space="preserve">包括期充実体制加算の届出状況
</t>
    </r>
    <r>
      <rPr>
        <sz val="10.5"/>
        <color theme="1"/>
        <rFont val="HG丸ｺﾞｼｯｸM-PRO"/>
        <family val="3"/>
        <charset val="128"/>
        <scheme val="major"/>
      </rPr>
      <t>＊2026年6月時点</t>
    </r>
    <rPh sb="0" eb="2">
      <t>ホウカツ</t>
    </rPh>
    <rPh sb="2" eb="3">
      <t>キ</t>
    </rPh>
    <rPh sb="3" eb="5">
      <t>ジュウジツ</t>
    </rPh>
    <rPh sb="5" eb="7">
      <t>タイセイ</t>
    </rPh>
    <rPh sb="7" eb="9">
      <t>カサン</t>
    </rPh>
    <rPh sb="10" eb="12">
      <t>トドケデ</t>
    </rPh>
    <rPh sb="12" eb="14">
      <t>ジョウキョウ</t>
    </rPh>
    <phoneticPr fontId="12"/>
  </si>
  <si>
    <r>
      <t xml:space="preserve">地域包括医療病棟の届出状況
</t>
    </r>
    <r>
      <rPr>
        <sz val="10.5"/>
        <color theme="1"/>
        <rFont val="HG丸ｺﾞｼｯｸM-PRO"/>
        <family val="3"/>
        <charset val="128"/>
      </rPr>
      <t>＊2026年6月時点</t>
    </r>
    <phoneticPr fontId="12"/>
  </si>
  <si>
    <r>
      <rPr>
        <sz val="11"/>
        <color theme="1"/>
        <rFont val="HG丸ｺﾞｼｯｸM-PRO"/>
        <family val="3"/>
        <charset val="128"/>
      </rPr>
      <t>上記設問で</t>
    </r>
    <r>
      <rPr>
        <b/>
        <sz val="11"/>
        <color theme="1"/>
        <rFont val="HG丸ｺﾞｼｯｸM-PRO"/>
        <family val="3"/>
        <charset val="128"/>
      </rPr>
      <t>「</t>
    </r>
    <r>
      <rPr>
        <b/>
        <sz val="11"/>
        <color rgb="FFFF0000"/>
        <rFont val="HG丸ｺﾞｼｯｸM-PRO"/>
        <family val="3"/>
        <charset val="128"/>
      </rPr>
      <t>届出済み</t>
    </r>
    <r>
      <rPr>
        <b/>
        <sz val="11"/>
        <color theme="1"/>
        <rFont val="HG丸ｺﾞｼｯｸM-PRO"/>
        <family val="3"/>
        <charset val="128"/>
      </rPr>
      <t>」「</t>
    </r>
    <r>
      <rPr>
        <b/>
        <sz val="11"/>
        <color rgb="FFFF0000"/>
        <rFont val="HG丸ｺﾞｼｯｸM-PRO"/>
        <family val="3"/>
        <charset val="128"/>
      </rPr>
      <t>届出の予定あり</t>
    </r>
    <r>
      <rPr>
        <b/>
        <sz val="11"/>
        <color theme="1"/>
        <rFont val="HG丸ｺﾞｼｯｸM-PRO"/>
        <family val="3"/>
        <charset val="128"/>
      </rPr>
      <t>」「</t>
    </r>
    <r>
      <rPr>
        <b/>
        <sz val="11"/>
        <color rgb="FFFF0000"/>
        <rFont val="HG丸ｺﾞｼｯｸM-PRO"/>
        <family val="3"/>
        <charset val="128"/>
      </rPr>
      <t>届出を検討中</t>
    </r>
    <r>
      <rPr>
        <b/>
        <sz val="11"/>
        <color theme="1"/>
        <rFont val="HG丸ｺﾞｼｯｸM-PRO"/>
        <family val="3"/>
        <charset val="128"/>
      </rPr>
      <t>」</t>
    </r>
    <r>
      <rPr>
        <sz val="11"/>
        <color theme="1"/>
        <rFont val="HG丸ｺﾞｼｯｸM-PRO"/>
        <family val="3"/>
        <charset val="128"/>
      </rPr>
      <t>と回答した病院がご回答ください。</t>
    </r>
    <phoneticPr fontId="12"/>
  </si>
  <si>
    <t>算定状況</t>
    <phoneticPr fontId="12"/>
  </si>
  <si>
    <r>
      <t xml:space="preserve">身体的拘束最小化推進加算の届出状況
</t>
    </r>
    <r>
      <rPr>
        <sz val="10.5"/>
        <color theme="1"/>
        <rFont val="HG丸ｺﾞｼｯｸM-PRO"/>
        <family val="3"/>
        <charset val="128"/>
      </rPr>
      <t>＊2026年6月時点</t>
    </r>
    <phoneticPr fontId="12"/>
  </si>
  <si>
    <t>精神科救急
医療体制加算の届出状況</t>
    <phoneticPr fontId="12"/>
  </si>
  <si>
    <t>精神科急性期医師配置加算の届出状況</t>
    <phoneticPr fontId="12"/>
  </si>
  <si>
    <t>精神科リエゾンチーム加算の届出状況</t>
    <phoneticPr fontId="12"/>
  </si>
  <si>
    <r>
      <t xml:space="preserve">ICT機器等の活用による看護職員数が1割以内減少した場合に入院基本料の基準を満たすものとして算定できる体制の整備状況
</t>
    </r>
    <r>
      <rPr>
        <sz val="11"/>
        <color theme="1"/>
        <rFont val="HG丸ｺﾞｼｯｸM-PRO"/>
        <family val="3"/>
        <charset val="128"/>
      </rPr>
      <t>＊2026年6月時点</t>
    </r>
    <phoneticPr fontId="12"/>
  </si>
  <si>
    <r>
      <rPr>
        <b/>
        <sz val="11"/>
        <rFont val="HG丸ｺﾞｼｯｸM-PRO"/>
        <family val="3"/>
        <charset val="128"/>
      </rPr>
      <t>＊</t>
    </r>
    <r>
      <rPr>
        <b/>
        <sz val="11"/>
        <color rgb="FFFF0000"/>
        <rFont val="HG丸ｺﾞｼｯｸM-PRO"/>
        <family val="3"/>
        <charset val="128"/>
      </rPr>
      <t>賃上げは定期・評価昇給分及びベースアップ評価料分を含めてご回答ください。</t>
    </r>
    <rPh sb="21" eb="24">
      <t>ヒョウカリョウ</t>
    </rPh>
    <phoneticPr fontId="12"/>
  </si>
  <si>
    <t>7-3-3_急性期病院一般入院基本料への
移行状況</t>
    <phoneticPr fontId="12"/>
  </si>
  <si>
    <t>7-6-3_地域包括医療病棟_病床機能の見直し予定</t>
    <phoneticPr fontId="12"/>
  </si>
  <si>
    <t>7-7-3-1_強化体制加算_算定状況</t>
    <phoneticPr fontId="12"/>
  </si>
  <si>
    <t>7-11-1_ICT機器等体制整備</t>
    <phoneticPr fontId="12"/>
  </si>
  <si>
    <t>改定前の算出方法で2026年3月～5月の実績をご回答ください。</t>
    <rPh sb="4" eb="8">
      <t>サンシュツホウホウ</t>
    </rPh>
    <rPh sb="20" eb="22">
      <t>ジッセキ</t>
    </rPh>
    <rPh sb="24" eb="26">
      <t>カイトウ</t>
    </rPh>
    <phoneticPr fontId="12"/>
  </si>
  <si>
    <t>改定後の算出方法で2026年6月の実績をご回答ください。</t>
    <rPh sb="2" eb="3">
      <t>ゴ</t>
    </rPh>
    <rPh sb="4" eb="8">
      <t>サンシュツホウホウ</t>
    </rPh>
    <rPh sb="17" eb="19">
      <t>ジッセキ</t>
    </rPh>
    <rPh sb="21" eb="23">
      <t>カイトウ</t>
    </rPh>
    <phoneticPr fontId="12"/>
  </si>
  <si>
    <t>改定前の算出方法で2026年3月～5月の実績をご回答ください。</t>
    <rPh sb="4" eb="8">
      <t>サンシュツホウホウ</t>
    </rPh>
    <phoneticPr fontId="12"/>
  </si>
  <si>
    <t>改定後の算出方法で2026年6月の実績をご回答ください。</t>
    <rPh sb="4" eb="8">
      <t>サンシュツホウホウ</t>
    </rPh>
    <phoneticPr fontId="12"/>
  </si>
  <si>
    <r>
      <t>＊前年度</t>
    </r>
    <r>
      <rPr>
        <b/>
        <sz val="11"/>
        <color rgb="FFFF0000"/>
        <rFont val="HG丸ｺﾞｼｯｸM-PRO"/>
        <family val="3"/>
        <charset val="128"/>
      </rPr>
      <t>（2025年4月～2026年3月）</t>
    </r>
    <r>
      <rPr>
        <sz val="11"/>
        <rFont val="HG丸ｺﾞｼｯｸM-PRO"/>
        <family val="3"/>
        <charset val="128"/>
      </rPr>
      <t>の1年間の実績をご回答ください。</t>
    </r>
    <rPh sb="1" eb="4">
      <t>ゼンネンド</t>
    </rPh>
    <rPh sb="9" eb="10">
      <t>ネン</t>
    </rPh>
    <rPh sb="11" eb="12">
      <t>ガツ</t>
    </rPh>
    <rPh sb="17" eb="18">
      <t>ネン</t>
    </rPh>
    <rPh sb="19" eb="20">
      <t>ガツ</t>
    </rPh>
    <rPh sb="23" eb="25">
      <t>ネンカン</t>
    </rPh>
    <rPh sb="26" eb="28">
      <t>ジッセキ</t>
    </rPh>
    <rPh sb="30" eb="32">
      <t>カイトウ</t>
    </rPh>
    <phoneticPr fontId="10"/>
  </si>
  <si>
    <t>改定前2026年3月～5月で算出した割合及び改定後2026年6月で</t>
    <rPh sb="20" eb="21">
      <t>オヨ</t>
    </rPh>
    <phoneticPr fontId="12"/>
  </si>
  <si>
    <t>急性期病院一般入院基本料
（急性期病院A一般入院基本料、急性期病院B一般入院基本料）
への移行状況</t>
    <phoneticPr fontId="12"/>
  </si>
  <si>
    <t>・急性期病院A・B共通</t>
    <rPh sb="4" eb="6">
      <t>ビョウイン</t>
    </rPh>
    <rPh sb="9" eb="11">
      <t>キョウツウ</t>
    </rPh>
    <phoneticPr fontId="12"/>
  </si>
  <si>
    <t>※医師及び医療提供体制の確保に関する特別な配慮は以下のとおり</t>
    <phoneticPr fontId="12"/>
  </si>
  <si>
    <r>
      <t xml:space="preserve">重症度、医療・看護必要度の基準を満たす患者割合
</t>
    </r>
    <r>
      <rPr>
        <sz val="11"/>
        <color theme="1"/>
        <rFont val="HG丸ｺﾞｼｯｸM-PRO"/>
        <family val="3"/>
        <charset val="128"/>
      </rPr>
      <t xml:space="preserve">＊小数点第1位まで記入
</t>
    </r>
    <r>
      <rPr>
        <sz val="10.5"/>
        <color theme="1"/>
        <rFont val="HG丸ｺﾞｼｯｸM-PRO"/>
        <family val="3"/>
        <charset val="128"/>
      </rPr>
      <t>＊改定前2026年3月～5月で算出した割合及び改定後2026年6月で算出した割合を記入</t>
    </r>
    <rPh sb="13" eb="15">
      <t>キジュン</t>
    </rPh>
    <rPh sb="16" eb="17">
      <t>ミ</t>
    </rPh>
    <rPh sb="19" eb="23">
      <t>カンジャワリアイ</t>
    </rPh>
    <rPh sb="57" eb="58">
      <t>オヨ</t>
    </rPh>
    <phoneticPr fontId="12"/>
  </si>
  <si>
    <r>
      <rPr>
        <b/>
        <sz val="11"/>
        <color theme="1"/>
        <rFont val="HG丸ｺﾞｼｯｸM-PRO"/>
        <family val="3"/>
        <charset val="128"/>
      </rPr>
      <t>医療区分2または3の患者割合</t>
    </r>
    <r>
      <rPr>
        <sz val="11"/>
        <color theme="1"/>
        <rFont val="HG丸ｺﾞｼｯｸM-PRO"/>
        <family val="3"/>
        <charset val="128"/>
      </rPr>
      <t xml:space="preserve">
</t>
    </r>
    <r>
      <rPr>
        <sz val="10.5"/>
        <color theme="1"/>
        <rFont val="HG丸ｺﾞｼｯｸM-PRO"/>
        <family val="3"/>
        <charset val="128"/>
      </rPr>
      <t>＊小数点第1位まで記入</t>
    </r>
    <r>
      <rPr>
        <sz val="11"/>
        <color theme="1"/>
        <rFont val="HG丸ｺﾞｼｯｸM-PRO"/>
        <family val="3"/>
        <charset val="128"/>
      </rPr>
      <t xml:space="preserve">
（改定後　療養1：8割以上、療養2：6割以上）
</t>
    </r>
    <r>
      <rPr>
        <sz val="10"/>
        <color theme="1"/>
        <rFont val="HG丸ｺﾞｼｯｸM-PRO"/>
        <family val="3"/>
        <charset val="128"/>
      </rPr>
      <t>＊改定前2026年3月～5月で算出した割合及び改定後2026年6月で算出した割合を記入</t>
    </r>
    <rPh sb="72" eb="73">
      <t>オヨ</t>
    </rPh>
    <phoneticPr fontId="12"/>
  </si>
  <si>
    <r>
      <rPr>
        <b/>
        <sz val="11"/>
        <color theme="1"/>
        <rFont val="HG丸ｺﾞｼｯｸM-PRO"/>
        <family val="3"/>
        <charset val="128"/>
      </rPr>
      <t>一般病棟用の重症度、医療・看護必要度の基準を満たす割合</t>
    </r>
    <r>
      <rPr>
        <sz val="11"/>
        <color theme="1"/>
        <rFont val="HG丸ｺﾞｼｯｸM-PRO"/>
        <family val="3"/>
        <charset val="128"/>
      </rPr>
      <t xml:space="preserve">
</t>
    </r>
    <r>
      <rPr>
        <sz val="11"/>
        <color rgb="FFFF0000"/>
        <rFont val="HG丸ｺﾞｼｯｸM-PRO"/>
        <family val="3"/>
        <charset val="128"/>
      </rPr>
      <t>＊Ⅰ、Ⅱ両方測定している場合は、</t>
    </r>
    <r>
      <rPr>
        <u/>
        <sz val="11"/>
        <color rgb="FFFF0000"/>
        <rFont val="HG丸ｺﾞｼｯｸM-PRO"/>
        <family val="3"/>
        <charset val="128"/>
      </rPr>
      <t>両方ともご記入ください</t>
    </r>
    <r>
      <rPr>
        <sz val="11"/>
        <color rgb="FFFF0000"/>
        <rFont val="HG丸ｺﾞｼｯｸM-PRO"/>
        <family val="3"/>
        <charset val="128"/>
      </rPr>
      <t>。</t>
    </r>
    <r>
      <rPr>
        <sz val="11"/>
        <color theme="1"/>
        <rFont val="HG丸ｺﾞｼｯｸM-PRO"/>
        <family val="3"/>
        <charset val="128"/>
      </rPr>
      <t xml:space="preserve">
</t>
    </r>
    <r>
      <rPr>
        <sz val="10.5"/>
        <color theme="1"/>
        <rFont val="HG丸ｺﾞｼｯｸM-PRO"/>
        <family val="3"/>
        <charset val="128"/>
      </rPr>
      <t>＊小数点第1位まで記入</t>
    </r>
    <r>
      <rPr>
        <sz val="11"/>
        <color theme="1"/>
        <rFont val="HG丸ｺﾞｼｯｸM-PRO"/>
        <family val="3"/>
        <charset val="128"/>
      </rPr>
      <t xml:space="preserve">
</t>
    </r>
    <r>
      <rPr>
        <sz val="10.5"/>
        <color theme="1"/>
        <rFont val="HG丸ｺﾞｼｯｸM-PRO"/>
        <family val="3"/>
        <charset val="128"/>
      </rPr>
      <t>＊改定前2026年3月～5月で算出した割合及び改定後2026年6月で算出した割合を記入</t>
    </r>
    <rPh sb="90" eb="91">
      <t>オヨ</t>
    </rPh>
    <phoneticPr fontId="12"/>
  </si>
  <si>
    <r>
      <t>＊</t>
    </r>
    <r>
      <rPr>
        <b/>
        <sz val="11"/>
        <color rgb="FFFF0000"/>
        <rFont val="HG丸ｺﾞｼｯｸM-PRO"/>
        <family val="3"/>
        <charset val="128"/>
      </rPr>
      <t>入院料1～4を届出している病院</t>
    </r>
    <r>
      <rPr>
        <sz val="11"/>
        <color theme="1"/>
        <rFont val="HG丸ｺﾞｼｯｸM-PRO"/>
        <family val="3"/>
        <charset val="128"/>
      </rPr>
      <t xml:space="preserve">がご回答ください。
</t>
    </r>
    <r>
      <rPr>
        <b/>
        <sz val="11"/>
        <color theme="1"/>
        <rFont val="HG丸ｺﾞｼｯｸM-PRO"/>
        <family val="3"/>
        <charset val="128"/>
      </rPr>
      <t xml:space="preserve">リハビリテーション実績指数
</t>
    </r>
    <r>
      <rPr>
        <sz val="9"/>
        <color theme="1"/>
        <rFont val="HG丸ｺﾞｼｯｸM-PRO"/>
        <family val="3"/>
        <charset val="128"/>
      </rPr>
      <t>（改定後　回リハ1：42以上、回リハ2：32以上、回リハ3：37以上、回リハ4：32以上）</t>
    </r>
    <r>
      <rPr>
        <sz val="10"/>
        <color theme="1"/>
        <rFont val="HG丸ｺﾞｼｯｸM-PRO"/>
        <family val="3"/>
        <charset val="128"/>
      </rPr>
      <t xml:space="preserve">
＊改定前2026年3月～5月で算出した割合及び改定後2026年6月で算出した
割合を記入</t>
    </r>
    <rPh sb="107" eb="108">
      <t>オヨ</t>
    </rPh>
    <phoneticPr fontId="12"/>
  </si>
  <si>
    <t>届出及び届出の検討において
課題になった項目をお選びください。
（複数回答可）</t>
    <rPh sb="2" eb="3">
      <t>オヨ</t>
    </rPh>
    <phoneticPr fontId="12"/>
  </si>
  <si>
    <t>（第二次）救急医療体制、救命救急センターもしくは高度救命救</t>
    <phoneticPr fontId="12"/>
  </si>
  <si>
    <r>
      <t xml:space="preserve">ベースアップ評価料対象職員のベア等による月額賃金増率
</t>
    </r>
    <r>
      <rPr>
        <sz val="10.5"/>
        <color theme="1"/>
        <rFont val="HG丸ｺﾞｼｯｸM-PRO"/>
        <family val="3"/>
        <charset val="128"/>
      </rPr>
      <t>＊2026年6月以降の実績値
もしくは「賃金改善中間報告書」の数値を入力ください。</t>
    </r>
    <phoneticPr fontId="12"/>
  </si>
  <si>
    <t>地域医療体制確保加算2の届出
及び届出の検討において課題になった項目をお選びください。
（複数回答可）</t>
    <rPh sb="15" eb="16">
      <t>オヨ</t>
    </rPh>
    <phoneticPr fontId="12"/>
  </si>
  <si>
    <r>
      <t xml:space="preserve">リハビリテーション・栄養・口腔連携加算の
届出状況
</t>
    </r>
    <r>
      <rPr>
        <sz val="10.5"/>
        <color theme="1"/>
        <rFont val="HG丸ｺﾞｼｯｸM-PRO"/>
        <family val="3"/>
        <charset val="128"/>
        <scheme val="major"/>
      </rPr>
      <t>＊2026年6月時点</t>
    </r>
    <phoneticPr fontId="12"/>
  </si>
  <si>
    <r>
      <t xml:space="preserve">協力対象施設入所者入院加算の届出実績
及び算定回数
</t>
    </r>
    <r>
      <rPr>
        <sz val="11"/>
        <color theme="1"/>
        <rFont val="HG丸ｺﾞｼｯｸM-PRO"/>
        <family val="3"/>
        <charset val="128"/>
        <scheme val="major"/>
      </rPr>
      <t>＊前年度（2025年4月～2026年3月）の
1年間の実績を記入</t>
    </r>
    <phoneticPr fontId="12"/>
  </si>
  <si>
    <t>地域包括医療病棟入院料への転換及び届出の検討において課題になった項目をお選びください。
（複数回答可）</t>
    <phoneticPr fontId="12"/>
  </si>
  <si>
    <r>
      <t>地域包括医療病棟について
「</t>
    </r>
    <r>
      <rPr>
        <b/>
        <sz val="11"/>
        <color rgb="FFFF0000"/>
        <rFont val="HG丸ｺﾞｼｯｸM-PRO"/>
        <family val="3"/>
        <charset val="128"/>
      </rPr>
      <t>届出済み</t>
    </r>
    <r>
      <rPr>
        <b/>
        <sz val="11"/>
        <color theme="1"/>
        <rFont val="HG丸ｺﾞｼｯｸM-PRO"/>
        <family val="3"/>
        <charset val="128"/>
      </rPr>
      <t>」と回答した病院の病床機能の見直し予定</t>
    </r>
    <phoneticPr fontId="12"/>
  </si>
  <si>
    <r>
      <rPr>
        <b/>
        <sz val="11"/>
        <rFont val="HG丸ｺﾞｼｯｸM-PRO"/>
        <family val="3"/>
        <charset val="128"/>
      </rPr>
      <t>ハイケアユニット用の重症度、医療・看護必要度
の基準を満たす患者割合</t>
    </r>
    <r>
      <rPr>
        <sz val="11"/>
        <rFont val="HG丸ｺﾞｼｯｸM-PRO"/>
        <family val="3"/>
        <charset val="128"/>
      </rPr>
      <t xml:space="preserve">
</t>
    </r>
    <r>
      <rPr>
        <sz val="11"/>
        <color rgb="FFFF0000"/>
        <rFont val="HG丸ｺﾞｼｯｸM-PRO"/>
        <family val="3"/>
        <charset val="128"/>
      </rPr>
      <t xml:space="preserve">＊Ⅰ、Ⅱ両方測定している場合は、
</t>
    </r>
    <r>
      <rPr>
        <u/>
        <sz val="11"/>
        <color rgb="FFFF0000"/>
        <rFont val="HG丸ｺﾞｼｯｸM-PRO"/>
        <family val="3"/>
        <charset val="128"/>
      </rPr>
      <t>両方ともご記入ください</t>
    </r>
    <r>
      <rPr>
        <sz val="11"/>
        <color rgb="FFFF0000"/>
        <rFont val="HG丸ｺﾞｼｯｸM-PRO"/>
        <family val="3"/>
        <charset val="128"/>
      </rPr>
      <t>。</t>
    </r>
    <r>
      <rPr>
        <sz val="11"/>
        <rFont val="HG丸ｺﾞｼｯｸM-PRO"/>
        <family val="3"/>
        <charset val="128"/>
      </rPr>
      <t xml:space="preserve">
</t>
    </r>
    <r>
      <rPr>
        <sz val="10.5"/>
        <rFont val="HG丸ｺﾞｼｯｸM-PRO"/>
        <family val="3"/>
        <charset val="128"/>
      </rPr>
      <t>＊小数点第1位まで記入
＊改定前2026年3月～5月で算出した割合及び
改定後2026年6月で算出した割合を記入</t>
    </r>
    <rPh sb="98" eb="99">
      <t>オヨ</t>
    </rPh>
    <phoneticPr fontId="12"/>
  </si>
  <si>
    <t>提出期限：8月17日</t>
    <phoneticPr fontId="12"/>
  </si>
  <si>
    <t>7-7-21_リハビリテーション実績指数_3月～5月</t>
    <phoneticPr fontId="12"/>
  </si>
  <si>
    <t>7-7-22_リハビリテーション実績指数_6月</t>
    <phoneticPr fontId="12"/>
  </si>
  <si>
    <t>回復期リハビリテーション強化体制加算の算定について</t>
    <phoneticPr fontId="12"/>
  </si>
  <si>
    <t>(再掲)</t>
    <phoneticPr fontId="12"/>
  </si>
  <si>
    <t>(再掲)</t>
    <phoneticPr fontId="5"/>
  </si>
  <si>
    <t>7-1-1-1_ICU_基準を満たす患者割合_3月～5月</t>
    <phoneticPr fontId="12"/>
  </si>
  <si>
    <t>7-1-1-2_ICU_基準を満たす患者割合_6月</t>
    <phoneticPr fontId="12"/>
  </si>
  <si>
    <t>7-5-1-11_地域包括_患者割合1_3月～5月</t>
  </si>
  <si>
    <t>7-5-1-12_地域包括_患者割合1_6月</t>
  </si>
  <si>
    <t>7-5-1-21_地域包括_患者割合2_3月～5月</t>
  </si>
  <si>
    <t>7-5-1-22_地域包括_患者割合2_6月</t>
  </si>
  <si>
    <t>7-6-1-1_地域包括医療病棟</t>
    <phoneticPr fontId="12"/>
  </si>
  <si>
    <t>7-6-1-21_地域包括医療病棟_届出予定_年</t>
    <phoneticPr fontId="12"/>
  </si>
  <si>
    <t>7-6-1-22_地域包括医療病棟_届出予定_月</t>
    <phoneticPr fontId="12"/>
  </si>
  <si>
    <t>7-7-3-22_排尿自立支援加算の届出を行っていない</t>
    <phoneticPr fontId="12"/>
  </si>
  <si>
    <t>7-7-3-23_摂食嚥下機能回復体制加算1の届出を行っていない</t>
    <phoneticPr fontId="12"/>
  </si>
  <si>
    <t>7-10-2-2_届出あり_入院時の任意入院の割合</t>
    <phoneticPr fontId="12"/>
  </si>
  <si>
    <t>7-10-3-11_精神科急性期医師配置加算_届出あり_加算1</t>
  </si>
  <si>
    <t>7-10-3-12_精神科急性期医師配置加算_届出あり_加算2</t>
  </si>
  <si>
    <t>7-10-3-13_精神科急性期医師配置加算_届出あり_加算3</t>
  </si>
  <si>
    <t>7-11-3_ICT機器等_配置基準の柔軟化</t>
    <phoneticPr fontId="12"/>
  </si>
  <si>
    <t>7-11-2-13_見守り_離床検知</t>
    <phoneticPr fontId="12"/>
  </si>
  <si>
    <t>2-2-05-b2_小児特定集中治療室管理料なし</t>
    <phoneticPr fontId="12"/>
  </si>
  <si>
    <t>2-2-06-a0_新生児特定集中治療室管理料_病床数</t>
    <phoneticPr fontId="12"/>
  </si>
  <si>
    <t>2-2-06-a1_新生児特定集中治療室管理料1</t>
    <phoneticPr fontId="12"/>
  </si>
  <si>
    <t>2-2-06-a2_新生児特定集中治療室管理料2</t>
    <phoneticPr fontId="12"/>
  </si>
  <si>
    <t>2-2-06-a3_新生児特定集中治療室管理料なし</t>
    <phoneticPr fontId="12"/>
  </si>
  <si>
    <t>7-9-1-22_身体的拘束最小化推進加算_届出予定_月</t>
    <phoneticPr fontId="12"/>
  </si>
  <si>
    <t>7-9-2_身体的拘束を実施している割合</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</si>
</sst>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Red]\-#,##0\ "/>
    <numFmt numFmtId="177" formatCode="#,##0.0_ ;[Red]\-#,##0.0\ "/>
    <numFmt numFmtId="178" formatCode="#,##0.0_ "/>
    <numFmt numFmtId="179" formatCode="yyyy&quot;年&quot;m&quot;月&quot;;@"/>
    <numFmt numFmtId="180" formatCode="\ \ @"/>
    <numFmt numFmtId="181" formatCode="\ @"/>
    <numFmt numFmtId="182" formatCode="#,##0.0000_ "/>
    <numFmt numFmtId="183" formatCode="#,##0.00_ ;[Red]\-#,##0.00\ "/>
    <numFmt numFmtId="184" formatCode="#,##0.0000_ ;[Red]\-#,##0.0000\ "/>
    <numFmt numFmtId="185" formatCode="#,##0.00000_ ;[Red]\-#,##0.00000\ "/>
    <numFmt numFmtId="186" formatCode="#,##0_ "/>
  </numFmts>
  <fonts count="51" x14ac:knownFonts="1">
    <font>
      <sz val="11"/>
      <color theme="1"/>
      <name val="HG丸ｺﾞｼｯｸM-PRO"/>
      <family val="3"/>
      <charset val="128"/>
    </font>
    <font>
      <sz val="11"/>
      <color theme="1"/>
      <name val="ＭＳ ゴシック"/>
      <family val="2"/>
      <charset val="128"/>
      <scheme val="minor"/>
    </font>
    <font>
      <sz val="11"/>
      <color theme="1"/>
      <name val="ＭＳ ゴシック"/>
      <family val="2"/>
      <charset val="128"/>
      <scheme val="minor"/>
    </font>
    <font>
      <sz val="11"/>
      <color theme="1"/>
      <name val="ＭＳ ゴシック"/>
      <family val="2"/>
      <charset val="128"/>
      <scheme val="minor"/>
    </font>
    <font>
      <sz val="11"/>
      <color theme="1"/>
      <name val="ＭＳ ゴシック"/>
      <family val="2"/>
      <charset val="128"/>
      <scheme val="minor"/>
    </font>
    <font>
      <sz val="6"/>
      <name val="ＭＳ ゴシック"/>
      <family val="2"/>
      <charset val="128"/>
      <scheme val="minor"/>
    </font>
    <font>
      <sz val="11"/>
      <color rgb="FF000000"/>
      <name val="HG丸ｺﾞｼｯｸM-PRO"/>
      <family val="3"/>
      <charset val="128"/>
    </font>
    <font>
      <sz val="11"/>
      <color theme="1"/>
      <name val="HG丸ｺﾞｼｯｸM-PRO"/>
      <family val="3"/>
      <charset val="128"/>
    </font>
    <font>
      <sz val="11"/>
      <color rgb="FFFF0000"/>
      <name val="HG丸ｺﾞｼｯｸM-PRO"/>
      <family val="3"/>
      <charset val="128"/>
    </font>
    <font>
      <sz val="10.5"/>
      <color rgb="FF000000"/>
      <name val="HG丸ｺﾞｼｯｸM-PRO"/>
      <family val="3"/>
      <charset val="128"/>
    </font>
    <font>
      <sz val="10"/>
      <color theme="1"/>
      <name val="HG丸ｺﾞｼｯｸM-PRO"/>
      <family val="3"/>
      <charset val="128"/>
    </font>
    <font>
      <sz val="10.5"/>
      <color theme="1"/>
      <name val="HG丸ｺﾞｼｯｸM-PRO"/>
      <family val="3"/>
      <charset val="128"/>
    </font>
    <font>
      <sz val="6"/>
      <name val="HG丸ｺﾞｼｯｸM-PRO"/>
      <family val="3"/>
      <charset val="128"/>
    </font>
    <font>
      <sz val="10.5"/>
      <color rgb="FFFF0000"/>
      <name val="HG丸ｺﾞｼｯｸM-PRO"/>
      <family val="3"/>
      <charset val="128"/>
    </font>
    <font>
      <sz val="7.5"/>
      <color rgb="FFFF0000"/>
      <name val="HG丸ｺﾞｼｯｸM-PRO"/>
      <family val="3"/>
      <charset val="128"/>
    </font>
    <font>
      <u/>
      <sz val="11"/>
      <color theme="1"/>
      <name val="HG丸ｺﾞｼｯｸM-PRO"/>
      <family val="3"/>
      <charset val="128"/>
    </font>
    <font>
      <u/>
      <sz val="11"/>
      <color rgb="FFFF0000"/>
      <name val="HG丸ｺﾞｼｯｸM-PRO"/>
      <family val="3"/>
      <charset val="128"/>
    </font>
    <font>
      <sz val="9"/>
      <color rgb="FF000000"/>
      <name val="Meiryo UI"/>
      <family val="3"/>
      <charset val="128"/>
    </font>
    <font>
      <sz val="11"/>
      <color theme="0"/>
      <name val="HG丸ｺﾞｼｯｸM-PRO"/>
      <family val="3"/>
      <charset val="128"/>
    </font>
    <font>
      <sz val="11"/>
      <name val="HG丸ｺﾞｼｯｸM-PRO"/>
      <family val="3"/>
      <charset val="128"/>
    </font>
    <font>
      <b/>
      <sz val="11"/>
      <color theme="1"/>
      <name val="HG丸ｺﾞｼｯｸM-PRO"/>
      <family val="3"/>
      <charset val="128"/>
    </font>
    <font>
      <sz val="11"/>
      <color theme="1"/>
      <name val="ＭＳ Ｐゴシック"/>
      <family val="2"/>
      <charset val="128"/>
    </font>
    <font>
      <vertAlign val="superscript"/>
      <sz val="11"/>
      <color theme="1"/>
      <name val="HG丸ｺﾞｼｯｸM-PRO"/>
      <family val="3"/>
      <charset val="128"/>
    </font>
    <font>
      <b/>
      <u/>
      <sz val="11"/>
      <color rgb="FFFF0000"/>
      <name val="HG丸ｺﾞｼｯｸM-PRO"/>
      <family val="3"/>
      <charset val="128"/>
    </font>
    <font>
      <b/>
      <sz val="11"/>
      <color rgb="FFFF0000"/>
      <name val="HG丸ｺﾞｼｯｸM-PRO"/>
      <family val="3"/>
      <charset val="128"/>
    </font>
    <font>
      <sz val="10.5"/>
      <name val="HG丸ｺﾞｼｯｸM-PRO"/>
      <family val="3"/>
      <charset val="128"/>
    </font>
    <font>
      <b/>
      <sz val="11"/>
      <name val="HG丸ｺﾞｼｯｸM-PRO"/>
      <family val="3"/>
      <charset val="128"/>
    </font>
    <font>
      <b/>
      <sz val="14"/>
      <color theme="1"/>
      <name val="HG丸ｺﾞｼｯｸM-PRO"/>
      <family val="3"/>
      <charset val="128"/>
    </font>
    <font>
      <b/>
      <sz val="18"/>
      <color theme="1"/>
      <name val="HG丸ｺﾞｼｯｸM-PRO"/>
      <family val="3"/>
      <charset val="128"/>
    </font>
    <font>
      <sz val="12"/>
      <color theme="1"/>
      <name val="HG丸ｺﾞｼｯｸM-PRO"/>
      <family val="3"/>
      <charset val="128"/>
    </font>
    <font>
      <b/>
      <sz val="11"/>
      <color theme="1"/>
      <name val="HG丸ｺﾞｼｯｸM-PRO"/>
      <family val="3"/>
      <charset val="128"/>
      <scheme val="major"/>
    </font>
    <font>
      <sz val="11"/>
      <color theme="1"/>
      <name val="HG丸ｺﾞｼｯｸM-PRO"/>
      <family val="3"/>
      <charset val="128"/>
      <scheme val="major"/>
    </font>
    <font>
      <sz val="10.5"/>
      <color theme="1"/>
      <name val="HG丸ｺﾞｼｯｸM-PRO"/>
      <family val="3"/>
      <charset val="128"/>
      <scheme val="major"/>
    </font>
    <font>
      <b/>
      <sz val="10"/>
      <color rgb="FFFF0000"/>
      <name val="HG丸ｺﾞｼｯｸM-PRO"/>
      <family val="3"/>
      <charset val="128"/>
    </font>
    <font>
      <b/>
      <sz val="10.5"/>
      <color rgb="FFFF0000"/>
      <name val="HG丸ｺﾞｼｯｸM-PRO"/>
      <family val="3"/>
      <charset val="128"/>
    </font>
    <font>
      <b/>
      <sz val="10.5"/>
      <name val="HG丸ｺﾞｼｯｸM-PRO"/>
      <family val="3"/>
      <charset val="128"/>
    </font>
    <font>
      <sz val="12"/>
      <color theme="1"/>
      <name val="ＭＳ 明朝"/>
      <family val="1"/>
      <charset val="128"/>
    </font>
    <font>
      <b/>
      <u/>
      <sz val="10"/>
      <color theme="1"/>
      <name val="HG丸ｺﾞｼｯｸM-PRO"/>
      <family val="3"/>
      <charset val="128"/>
    </font>
    <font>
      <sz val="10"/>
      <color rgb="FF000000"/>
      <name val="HG丸ｺﾞｼｯｸM-PRO"/>
      <family val="3"/>
      <charset val="128"/>
    </font>
    <font>
      <sz val="10"/>
      <color rgb="FFFF0000"/>
      <name val="HG丸ｺﾞｼｯｸM-PRO"/>
      <family val="3"/>
      <charset val="128"/>
    </font>
    <font>
      <sz val="10"/>
      <color theme="1"/>
      <name val="ＭＳ ゴシック"/>
      <family val="3"/>
      <charset val="128"/>
    </font>
    <font>
      <b/>
      <sz val="10"/>
      <color theme="1"/>
      <name val="HG丸ｺﾞｼｯｸM-PRO"/>
      <family val="3"/>
      <charset val="128"/>
    </font>
    <font>
      <b/>
      <sz val="10.5"/>
      <color theme="1"/>
      <name val="HG丸ｺﾞｼｯｸM-PRO"/>
      <family val="3"/>
      <charset val="128"/>
    </font>
    <font>
      <b/>
      <sz val="11"/>
      <color rgb="FFFF0000"/>
      <name val="Segoe UI Symbol"/>
      <family val="3"/>
    </font>
    <font>
      <sz val="9"/>
      <color rgb="FFFF0000"/>
      <name val="HG丸ｺﾞｼｯｸM-PRO"/>
      <family val="3"/>
      <charset val="128"/>
    </font>
    <font>
      <sz val="10"/>
      <name val="HG丸ｺﾞｼｯｸM-PRO"/>
      <family val="3"/>
      <charset val="128"/>
    </font>
    <font>
      <b/>
      <sz val="10"/>
      <name val="HG丸ｺﾞｼｯｸM-PRO"/>
      <family val="3"/>
      <charset val="128"/>
    </font>
    <font>
      <b/>
      <sz val="9"/>
      <color rgb="FFFF0000"/>
      <name val="HG丸ｺﾞｼｯｸM-PRO"/>
      <family val="3"/>
      <charset val="128"/>
    </font>
    <font>
      <b/>
      <sz val="9"/>
      <color rgb="FFFF0000"/>
      <name val="Segoe UI Symbol"/>
      <family val="3"/>
    </font>
    <font>
      <sz val="9"/>
      <color theme="1"/>
      <name val="HG丸ｺﾞｼｯｸM-PRO"/>
      <family val="3"/>
      <charset val="128"/>
    </font>
    <font>
      <sz val="11"/>
      <color rgb="FF000000"/>
      <name val="HG丸ｺﾞｼｯｸM-PRO"/>
      <family val="3"/>
      <charset val="128"/>
      <scheme val="maj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CCFFCC"/>
        <bgColor indexed="64"/>
      </patternFill>
    </fill>
    <fill>
      <patternFill patternType="solid">
        <fgColor rgb="FFCCFFFF"/>
        <bgColor indexed="64"/>
      </patternFill>
    </fill>
    <fill>
      <patternFill patternType="solid">
        <fgColor theme="0" tint="-0.14999847407452621"/>
        <bgColor indexed="64"/>
      </patternFill>
    </fill>
    <fill>
      <patternFill patternType="solid">
        <fgColor rgb="FFCCCCFF"/>
        <bgColor indexed="64"/>
      </patternFill>
    </fill>
    <fill>
      <patternFill patternType="solid">
        <fgColor theme="9" tint="0.79998168889431442"/>
        <bgColor indexed="64"/>
      </patternFill>
    </fill>
    <fill>
      <patternFill patternType="solid">
        <fgColor theme="0" tint="-0.34998626667073579"/>
        <bgColor indexed="64"/>
      </patternFill>
    </fill>
  </fills>
  <borders count="228">
    <border>
      <left/>
      <right/>
      <top/>
      <bottom/>
      <diagonal/>
    </border>
    <border>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style="thin">
        <color indexed="64"/>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top/>
      <bottom style="thin">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double">
        <color indexed="64"/>
      </left>
      <right/>
      <top/>
      <bottom style="thin">
        <color indexed="64"/>
      </bottom>
      <diagonal/>
    </border>
    <border>
      <left style="double">
        <color indexed="64"/>
      </left>
      <right/>
      <top style="medium">
        <color indexed="64"/>
      </top>
      <bottom style="medium">
        <color indexed="64"/>
      </bottom>
      <diagonal/>
    </border>
    <border>
      <left style="medium">
        <color indexed="64"/>
      </left>
      <right/>
      <top style="thin">
        <color indexed="64"/>
      </top>
      <bottom style="dotted">
        <color indexed="64"/>
      </bottom>
      <diagonal/>
    </border>
    <border>
      <left style="dashed">
        <color indexed="64"/>
      </left>
      <right/>
      <top style="medium">
        <color indexed="64"/>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style="dashed">
        <color indexed="64"/>
      </left>
      <right/>
      <top style="thin">
        <color indexed="64"/>
      </top>
      <bottom style="medium">
        <color indexed="64"/>
      </bottom>
      <diagonal/>
    </border>
    <border>
      <left style="dashed">
        <color indexed="64"/>
      </left>
      <right style="medium">
        <color indexed="64"/>
      </right>
      <top style="medium">
        <color indexed="64"/>
      </top>
      <bottom style="thin">
        <color indexed="64"/>
      </bottom>
      <diagonal/>
    </border>
    <border>
      <left style="dashed">
        <color indexed="64"/>
      </left>
      <right style="medium">
        <color indexed="64"/>
      </right>
      <top style="thin">
        <color indexed="64"/>
      </top>
      <bottom style="thin">
        <color indexed="64"/>
      </bottom>
      <diagonal/>
    </border>
    <border>
      <left style="dashed">
        <color indexed="64"/>
      </left>
      <right style="medium">
        <color indexed="64"/>
      </right>
      <top style="thin">
        <color indexed="64"/>
      </top>
      <bottom style="double">
        <color indexed="64"/>
      </bottom>
      <diagonal/>
    </border>
    <border>
      <left style="dashed">
        <color indexed="64"/>
      </left>
      <right style="medium">
        <color indexed="64"/>
      </right>
      <top/>
      <bottom style="thin">
        <color indexed="64"/>
      </bottom>
      <diagonal/>
    </border>
    <border>
      <left style="dashed">
        <color indexed="64"/>
      </left>
      <right style="medium">
        <color indexed="64"/>
      </right>
      <top style="thin">
        <color indexed="64"/>
      </top>
      <bottom style="medium">
        <color indexed="64"/>
      </bottom>
      <diagonal/>
    </border>
    <border>
      <left style="dashed">
        <color indexed="64"/>
      </left>
      <right style="medium">
        <color indexed="64"/>
      </right>
      <top style="thin">
        <color indexed="64"/>
      </top>
      <bottom style="dotted">
        <color indexed="64"/>
      </bottom>
      <diagonal/>
    </border>
    <border>
      <left style="dashed">
        <color indexed="64"/>
      </left>
      <right/>
      <top style="thin">
        <color indexed="64"/>
      </top>
      <bottom style="dotted">
        <color indexed="64"/>
      </bottom>
      <diagonal/>
    </border>
    <border>
      <left style="dashed">
        <color indexed="64"/>
      </left>
      <right style="medium">
        <color indexed="64"/>
      </right>
      <top style="medium">
        <color indexed="64"/>
      </top>
      <bottom/>
      <diagonal/>
    </border>
    <border>
      <left style="dashed">
        <color indexed="64"/>
      </left>
      <right/>
      <top/>
      <bottom style="medium">
        <color indexed="64"/>
      </bottom>
      <diagonal/>
    </border>
    <border>
      <left style="dashed">
        <color indexed="64"/>
      </left>
      <right style="medium">
        <color indexed="64"/>
      </right>
      <top style="thin">
        <color indexed="64"/>
      </top>
      <bottom/>
      <diagonal/>
    </border>
    <border>
      <left style="medium">
        <color indexed="64"/>
      </left>
      <right/>
      <top style="double">
        <color indexed="64"/>
      </top>
      <bottom/>
      <diagonal/>
    </border>
    <border>
      <left style="medium">
        <color indexed="64"/>
      </left>
      <right/>
      <top style="double">
        <color indexed="64"/>
      </top>
      <bottom style="thin">
        <color indexed="64"/>
      </bottom>
      <diagonal/>
    </border>
    <border>
      <left style="dashed">
        <color indexed="64"/>
      </left>
      <right style="medium">
        <color indexed="64"/>
      </right>
      <top style="double">
        <color indexed="64"/>
      </top>
      <bottom style="thin">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right/>
      <top style="double">
        <color indexed="64"/>
      </top>
      <bottom/>
      <diagonal/>
    </border>
    <border>
      <left style="dashed">
        <color indexed="64"/>
      </left>
      <right style="medium">
        <color indexed="64"/>
      </right>
      <top style="double">
        <color indexed="64"/>
      </top>
      <bottom/>
      <diagonal/>
    </border>
    <border>
      <left style="dashed">
        <color indexed="64"/>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dashed">
        <color indexed="64"/>
      </left>
      <right style="medium">
        <color indexed="64"/>
      </right>
      <top style="double">
        <color indexed="64"/>
      </top>
      <bottom style="double">
        <color indexed="64"/>
      </bottom>
      <diagonal/>
    </border>
    <border>
      <left/>
      <right style="medium">
        <color indexed="64"/>
      </right>
      <top style="double">
        <color indexed="64"/>
      </top>
      <bottom/>
      <diagonal/>
    </border>
    <border>
      <left style="dashed">
        <color indexed="64"/>
      </left>
      <right/>
      <top style="medium">
        <color indexed="64"/>
      </top>
      <bottom/>
      <diagonal/>
    </border>
    <border>
      <left style="dashed">
        <color indexed="64"/>
      </left>
      <right/>
      <top style="thin">
        <color indexed="64"/>
      </top>
      <bottom/>
      <diagonal/>
    </border>
    <border>
      <left style="dashed">
        <color indexed="64"/>
      </left>
      <right/>
      <top style="double">
        <color indexed="64"/>
      </top>
      <bottom style="thin">
        <color indexed="64"/>
      </bottom>
      <diagonal/>
    </border>
    <border>
      <left style="dashed">
        <color indexed="64"/>
      </left>
      <right/>
      <top style="double">
        <color indexed="64"/>
      </top>
      <bottom/>
      <diagonal/>
    </border>
    <border>
      <left style="dashed">
        <color indexed="64"/>
      </left>
      <right/>
      <top style="double">
        <color indexed="64"/>
      </top>
      <bottom style="double">
        <color indexed="64"/>
      </bottom>
      <diagonal/>
    </border>
    <border>
      <left style="dashed">
        <color indexed="64"/>
      </left>
      <right/>
      <top/>
      <bottom/>
      <diagonal/>
    </border>
    <border>
      <left style="dashed">
        <color indexed="64"/>
      </left>
      <right/>
      <top style="double">
        <color indexed="64"/>
      </top>
      <bottom style="medium">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ouble">
        <color indexed="64"/>
      </top>
      <bottom style="thin">
        <color indexed="64"/>
      </bottom>
      <diagonal/>
    </border>
    <border>
      <left style="thin">
        <color indexed="64"/>
      </left>
      <right style="dashed">
        <color indexed="64"/>
      </right>
      <top style="thin">
        <color indexed="64"/>
      </top>
      <bottom style="dotted">
        <color indexed="64"/>
      </bottom>
      <diagonal/>
    </border>
    <border>
      <left style="thin">
        <color indexed="64"/>
      </left>
      <right style="dashed">
        <color indexed="64"/>
      </right>
      <top/>
      <bottom style="thin">
        <color indexed="64"/>
      </bottom>
      <diagonal/>
    </border>
    <border>
      <left style="thin">
        <color indexed="64"/>
      </left>
      <right style="dashed">
        <color indexed="64"/>
      </right>
      <top style="double">
        <color indexed="64"/>
      </top>
      <bottom/>
      <diagonal/>
    </border>
    <border>
      <left style="thin">
        <color indexed="64"/>
      </left>
      <right style="dashed">
        <color indexed="64"/>
      </right>
      <top style="double">
        <color indexed="64"/>
      </top>
      <bottom style="medium">
        <color indexed="64"/>
      </bottom>
      <diagonal/>
    </border>
    <border>
      <left style="thin">
        <color indexed="64"/>
      </left>
      <right style="dashed">
        <color indexed="64"/>
      </right>
      <top style="medium">
        <color indexed="64"/>
      </top>
      <bottom style="thin">
        <color indexed="64"/>
      </bottom>
      <diagonal/>
    </border>
    <border>
      <left style="thin">
        <color indexed="64"/>
      </left>
      <right style="dashed">
        <color indexed="64"/>
      </right>
      <top style="thin">
        <color indexed="64"/>
      </top>
      <bottom style="double">
        <color indexed="64"/>
      </bottom>
      <diagonal/>
    </border>
    <border>
      <left style="thin">
        <color indexed="64"/>
      </left>
      <right style="dashed">
        <color indexed="64"/>
      </right>
      <top style="thin">
        <color indexed="64"/>
      </top>
      <bottom style="medium">
        <color indexed="64"/>
      </bottom>
      <diagonal/>
    </border>
    <border>
      <left style="thin">
        <color indexed="64"/>
      </left>
      <right style="dashed">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medium">
        <color indexed="64"/>
      </right>
      <top style="double">
        <color indexed="64"/>
      </top>
      <bottom style="double">
        <color indexed="64"/>
      </bottom>
      <diagonal/>
    </border>
    <border>
      <left/>
      <right style="medium">
        <color indexed="64"/>
      </right>
      <top style="double">
        <color indexed="64"/>
      </top>
      <bottom style="medium">
        <color indexed="64"/>
      </bottom>
      <diagonal/>
    </border>
    <border>
      <left style="double">
        <color indexed="64"/>
      </left>
      <right/>
      <top style="thin">
        <color indexed="64"/>
      </top>
      <bottom style="medium">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diagonal/>
    </border>
    <border>
      <left style="medium">
        <color indexed="64"/>
      </left>
      <right/>
      <top style="dotted">
        <color indexed="64"/>
      </top>
      <bottom style="dotted">
        <color indexed="64"/>
      </bottom>
      <diagonal/>
    </border>
    <border>
      <left style="dashed">
        <color indexed="64"/>
      </left>
      <right/>
      <top style="dotted">
        <color indexed="64"/>
      </top>
      <bottom style="dotted">
        <color indexed="64"/>
      </bottom>
      <diagonal/>
    </border>
    <border>
      <left style="thin">
        <color indexed="64"/>
      </left>
      <right style="dashed">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double">
        <color indexed="64"/>
      </right>
      <top/>
      <bottom/>
      <diagonal/>
    </border>
    <border>
      <left style="double">
        <color indexed="64"/>
      </left>
      <right/>
      <top style="thin">
        <color indexed="64"/>
      </top>
      <bottom/>
      <diagonal/>
    </border>
    <border>
      <left/>
      <right style="double">
        <color indexed="64"/>
      </right>
      <top style="medium">
        <color indexed="64"/>
      </top>
      <bottom style="medium">
        <color indexed="64"/>
      </bottom>
      <diagonal/>
    </border>
    <border>
      <left style="double">
        <color indexed="64"/>
      </left>
      <right/>
      <top/>
      <bottom/>
      <diagonal/>
    </border>
    <border>
      <left style="medium">
        <color indexed="64"/>
      </left>
      <right style="dashed">
        <color indexed="64"/>
      </right>
      <top style="thin">
        <color indexed="64"/>
      </top>
      <bottom style="thin">
        <color indexed="64"/>
      </bottom>
      <diagonal/>
    </border>
    <border>
      <left/>
      <right/>
      <top/>
      <bottom style="double">
        <color auto="1"/>
      </bottom>
      <diagonal/>
    </border>
    <border>
      <left style="thin">
        <color indexed="64"/>
      </left>
      <right style="dashed">
        <color indexed="64"/>
      </right>
      <top style="dotted">
        <color indexed="64"/>
      </top>
      <bottom style="thin">
        <color indexed="64"/>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double">
        <color indexed="64"/>
      </left>
      <right style="thin">
        <color indexed="64"/>
      </right>
      <top style="thin">
        <color indexed="64"/>
      </top>
      <bottom/>
      <diagonal/>
    </border>
    <border>
      <left style="thin">
        <color indexed="64"/>
      </left>
      <right/>
      <top style="double">
        <color indexed="64"/>
      </top>
      <bottom style="medium">
        <color indexed="64"/>
      </bottom>
      <diagonal/>
    </border>
    <border>
      <left style="double">
        <color indexed="64"/>
      </left>
      <right/>
      <top style="double">
        <color indexed="64"/>
      </top>
      <bottom style="medium">
        <color indexed="64"/>
      </bottom>
      <diagonal/>
    </border>
    <border>
      <left/>
      <right style="dashed">
        <color indexed="64"/>
      </right>
      <top style="double">
        <color indexed="64"/>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ashed">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ashed">
        <color indexed="64"/>
      </left>
      <right/>
      <top style="dotted">
        <color indexed="64"/>
      </top>
      <bottom style="thin">
        <color indexed="64"/>
      </bottom>
      <diagonal/>
    </border>
    <border>
      <left/>
      <right style="medium">
        <color indexed="64"/>
      </right>
      <top/>
      <bottom style="dotted">
        <color indexed="64"/>
      </bottom>
      <diagonal/>
    </border>
    <border>
      <left style="dashed">
        <color indexed="64"/>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bottom style="double">
        <color indexed="64"/>
      </bottom>
      <diagonal/>
    </border>
    <border>
      <left style="double">
        <color indexed="64"/>
      </left>
      <right/>
      <top style="thin">
        <color indexed="64"/>
      </top>
      <bottom style="thin">
        <color indexed="64"/>
      </bottom>
      <diagonal/>
    </border>
    <border>
      <left/>
      <right style="thin">
        <color indexed="64"/>
      </right>
      <top style="thin">
        <color indexed="64"/>
      </top>
      <bottom style="double">
        <color indexed="64"/>
      </bottom>
      <diagonal/>
    </border>
    <border>
      <left/>
      <right style="double">
        <color indexed="64"/>
      </right>
      <top style="medium">
        <color indexed="64"/>
      </top>
      <bottom/>
      <diagonal/>
    </border>
    <border>
      <left/>
      <right style="double">
        <color indexed="64"/>
      </right>
      <top/>
      <bottom style="medium">
        <color indexed="64"/>
      </bottom>
      <diagonal/>
    </border>
    <border>
      <left/>
      <right style="double">
        <color indexed="64"/>
      </right>
      <top/>
      <bottom style="double">
        <color indexed="64"/>
      </bottom>
      <diagonal/>
    </border>
    <border>
      <left style="double">
        <color indexed="64"/>
      </left>
      <right/>
      <top style="thin">
        <color indexed="64"/>
      </top>
      <bottom style="double">
        <color indexed="64"/>
      </bottom>
      <diagonal/>
    </border>
    <border>
      <left/>
      <right/>
      <top style="dotted">
        <color indexed="64"/>
      </top>
      <bottom style="thin">
        <color indexed="64"/>
      </bottom>
      <diagonal/>
    </border>
    <border>
      <left/>
      <right style="dashed">
        <color indexed="64"/>
      </right>
      <top style="dotted">
        <color indexed="64"/>
      </top>
      <bottom style="thin">
        <color indexed="64"/>
      </bottom>
      <diagonal/>
    </border>
    <border>
      <left style="thin">
        <color indexed="64"/>
      </left>
      <right/>
      <top style="dotted">
        <color indexed="64"/>
      </top>
      <bottom style="double">
        <color auto="1"/>
      </bottom>
      <diagonal/>
    </border>
    <border>
      <left/>
      <right/>
      <top style="dotted">
        <color indexed="64"/>
      </top>
      <bottom style="double">
        <color auto="1"/>
      </bottom>
      <diagonal/>
    </border>
    <border>
      <left/>
      <right style="dashed">
        <color indexed="64"/>
      </right>
      <top style="dotted">
        <color indexed="64"/>
      </top>
      <bottom style="double">
        <color auto="1"/>
      </bottom>
      <diagonal/>
    </border>
    <border>
      <left/>
      <right style="dashed">
        <color indexed="64"/>
      </right>
      <top style="thin">
        <color indexed="64"/>
      </top>
      <bottom style="thin">
        <color indexed="64"/>
      </bottom>
      <diagonal/>
    </border>
    <border>
      <left style="thin">
        <color indexed="64"/>
      </left>
      <right/>
      <top style="double">
        <color indexed="64"/>
      </top>
      <bottom/>
      <diagonal/>
    </border>
    <border>
      <left style="thin">
        <color indexed="64"/>
      </left>
      <right/>
      <top style="double">
        <color indexed="64"/>
      </top>
      <bottom style="double">
        <color indexed="64"/>
      </bottom>
      <diagonal/>
    </border>
    <border>
      <left style="thin">
        <color indexed="64"/>
      </left>
      <right style="dashed">
        <color indexed="64"/>
      </right>
      <top style="medium">
        <color indexed="64"/>
      </top>
      <bottom/>
      <diagonal/>
    </border>
    <border>
      <left/>
      <right style="medium">
        <color indexed="64"/>
      </right>
      <top style="dotted">
        <color indexed="64"/>
      </top>
      <bottom style="dotted">
        <color indexed="64"/>
      </bottom>
      <diagonal/>
    </border>
    <border>
      <left style="dashed">
        <color indexed="64"/>
      </left>
      <right/>
      <top/>
      <bottom style="double">
        <color indexed="64"/>
      </bottom>
      <diagonal/>
    </border>
    <border>
      <left/>
      <right style="medium">
        <color indexed="64"/>
      </right>
      <top/>
      <bottom style="double">
        <color indexed="64"/>
      </bottom>
      <diagonal/>
    </border>
    <border>
      <left/>
      <right style="double">
        <color indexed="64"/>
      </right>
      <top style="double">
        <color indexed="64"/>
      </top>
      <bottom/>
      <diagonal/>
    </border>
    <border>
      <left/>
      <right style="double">
        <color indexed="64"/>
      </right>
      <top style="thin">
        <color indexed="64"/>
      </top>
      <bottom style="thin">
        <color indexed="64"/>
      </bottom>
      <diagonal/>
    </border>
    <border>
      <left/>
      <right style="double">
        <color indexed="64"/>
      </right>
      <top style="double">
        <color indexed="64"/>
      </top>
      <bottom style="medium">
        <color indexed="64"/>
      </bottom>
      <diagonal/>
    </border>
    <border>
      <left/>
      <right style="double">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diagonalUp="1">
      <left style="double">
        <color indexed="64"/>
      </left>
      <right style="thin">
        <color indexed="64"/>
      </right>
      <top style="thin">
        <color indexed="64"/>
      </top>
      <bottom style="double">
        <color indexed="64"/>
      </bottom>
      <diagonal style="thin">
        <color indexed="64"/>
      </diagonal>
    </border>
    <border diagonalUp="1">
      <left style="thin">
        <color indexed="64"/>
      </left>
      <right style="thin">
        <color indexed="64"/>
      </right>
      <top style="thin">
        <color indexed="64"/>
      </top>
      <bottom style="double">
        <color indexed="64"/>
      </bottom>
      <diagonal style="thin">
        <color indexed="64"/>
      </diagonal>
    </border>
    <border diagonalUp="1">
      <left style="thin">
        <color indexed="64"/>
      </left>
      <right style="double">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double">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double">
        <color indexed="64"/>
      </top>
      <bottom style="thin">
        <color indexed="64"/>
      </bottom>
      <diagonal/>
    </border>
    <border>
      <left style="double">
        <color indexed="64"/>
      </left>
      <right/>
      <top style="double">
        <color indexed="64"/>
      </top>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double">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diagonalUp="1">
      <left style="double">
        <color indexed="64"/>
      </left>
      <right/>
      <top style="thin">
        <color indexed="64"/>
      </top>
      <bottom/>
      <diagonal style="thin">
        <color indexed="64"/>
      </diagonal>
    </border>
    <border diagonalUp="1">
      <left/>
      <right/>
      <top style="thin">
        <color indexed="64"/>
      </top>
      <bottom/>
      <diagonal style="thin">
        <color indexed="64"/>
      </diagonal>
    </border>
    <border diagonalUp="1">
      <left/>
      <right style="double">
        <color indexed="64"/>
      </right>
      <top style="thin">
        <color indexed="64"/>
      </top>
      <bottom/>
      <diagonal style="thin">
        <color indexed="64"/>
      </diagonal>
    </border>
    <border diagonalUp="1">
      <left style="double">
        <color indexed="64"/>
      </left>
      <right/>
      <top/>
      <bottom/>
      <diagonal style="thin">
        <color indexed="64"/>
      </diagonal>
    </border>
    <border diagonalUp="1">
      <left/>
      <right/>
      <top/>
      <bottom/>
      <diagonal style="thin">
        <color indexed="64"/>
      </diagonal>
    </border>
    <border diagonalUp="1">
      <left/>
      <right style="double">
        <color indexed="64"/>
      </right>
      <top/>
      <bottom/>
      <diagonal style="thin">
        <color indexed="64"/>
      </diagonal>
    </border>
    <border diagonalUp="1">
      <left style="double">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double">
        <color indexed="64"/>
      </right>
      <top/>
      <bottom style="double">
        <color indexed="64"/>
      </bottom>
      <diagonal style="thin">
        <color indexed="64"/>
      </diagonal>
    </border>
  </borders>
  <cellStyleXfs count="6">
    <xf numFmtId="0" fontId="0" fillId="0" borderId="0">
      <alignment vertical="center"/>
    </xf>
    <xf numFmtId="38" fontId="4" fillId="0" borderId="0" applyFont="0" applyFill="0" applyBorder="0" applyAlignment="0" applyProtection="0">
      <alignment vertical="center"/>
    </xf>
    <xf numFmtId="0" fontId="21" fillId="0" borderId="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cellStyleXfs>
  <cellXfs count="1301">
    <xf numFmtId="0" fontId="0" fillId="0" borderId="0" xfId="0">
      <alignment vertical="center"/>
    </xf>
    <xf numFmtId="176" fontId="6" fillId="2" borderId="8" xfId="1" applyNumberFormat="1" applyFont="1" applyFill="1" applyBorder="1" applyAlignment="1" applyProtection="1">
      <alignment vertical="center" shrinkToFit="1"/>
      <protection locked="0"/>
    </xf>
    <xf numFmtId="0" fontId="18" fillId="0" borderId="0" xfId="0" applyFont="1">
      <alignment vertical="center"/>
    </xf>
    <xf numFmtId="0" fontId="19" fillId="0" borderId="0" xfId="0" applyFont="1">
      <alignment vertical="center"/>
    </xf>
    <xf numFmtId="0" fontId="0" fillId="2" borderId="13" xfId="0" applyFill="1" applyBorder="1">
      <alignment vertical="center"/>
    </xf>
    <xf numFmtId="0" fontId="0" fillId="2" borderId="23" xfId="0" applyFill="1" applyBorder="1">
      <alignment vertical="center"/>
    </xf>
    <xf numFmtId="0" fontId="0" fillId="2" borderId="39" xfId="0" applyFill="1" applyBorder="1">
      <alignment vertical="center"/>
    </xf>
    <xf numFmtId="176" fontId="6" fillId="2" borderId="56" xfId="1" applyNumberFormat="1" applyFont="1" applyFill="1" applyBorder="1" applyAlignment="1" applyProtection="1">
      <alignment vertical="center" shrinkToFit="1"/>
      <protection locked="0"/>
    </xf>
    <xf numFmtId="176" fontId="6" fillId="2" borderId="43" xfId="1" applyNumberFormat="1" applyFont="1" applyFill="1" applyBorder="1" applyAlignment="1" applyProtection="1">
      <alignment vertical="center" shrinkToFit="1"/>
      <protection locked="0"/>
    </xf>
    <xf numFmtId="176" fontId="6" fillId="2" borderId="7" xfId="1" applyNumberFormat="1" applyFont="1" applyFill="1" applyBorder="1" applyAlignment="1" applyProtection="1">
      <alignment vertical="center" shrinkToFit="1"/>
      <protection locked="0"/>
    </xf>
    <xf numFmtId="176" fontId="6" fillId="2" borderId="9" xfId="1" applyNumberFormat="1" applyFont="1" applyFill="1" applyBorder="1" applyAlignment="1" applyProtection="1">
      <alignment vertical="center" shrinkToFit="1"/>
      <protection locked="0"/>
    </xf>
    <xf numFmtId="176" fontId="6" fillId="2" borderId="68" xfId="1" applyNumberFormat="1" applyFont="1" applyFill="1" applyBorder="1" applyAlignment="1" applyProtection="1">
      <alignment vertical="center" shrinkToFit="1"/>
      <protection locked="0"/>
    </xf>
    <xf numFmtId="176" fontId="6" fillId="4" borderId="45" xfId="1" applyNumberFormat="1" applyFont="1" applyFill="1" applyBorder="1" applyAlignment="1" applyProtection="1">
      <alignment vertical="center" shrinkToFit="1"/>
    </xf>
    <xf numFmtId="176" fontId="6" fillId="2" borderId="18" xfId="1" applyNumberFormat="1" applyFont="1" applyFill="1" applyBorder="1" applyAlignment="1" applyProtection="1">
      <alignment vertical="center" shrinkToFit="1"/>
      <protection locked="0"/>
    </xf>
    <xf numFmtId="176" fontId="6" fillId="2" borderId="5" xfId="1" applyNumberFormat="1" applyFont="1" applyFill="1" applyBorder="1" applyAlignment="1" applyProtection="1">
      <alignment vertical="center" shrinkToFit="1"/>
      <protection locked="0"/>
    </xf>
    <xf numFmtId="176" fontId="6" fillId="2" borderId="93" xfId="1" applyNumberFormat="1" applyFont="1" applyFill="1" applyBorder="1" applyAlignment="1" applyProtection="1">
      <alignment vertical="center" shrinkToFit="1"/>
      <protection locked="0"/>
    </xf>
    <xf numFmtId="176" fontId="6" fillId="2" borderId="85" xfId="1" applyNumberFormat="1" applyFont="1" applyFill="1" applyBorder="1" applyAlignment="1" applyProtection="1">
      <alignment vertical="center" shrinkToFit="1"/>
      <protection locked="0"/>
    </xf>
    <xf numFmtId="176" fontId="6" fillId="2" borderId="84" xfId="1" applyNumberFormat="1" applyFont="1" applyFill="1" applyBorder="1" applyAlignment="1" applyProtection="1">
      <alignment vertical="center" shrinkToFit="1"/>
      <protection locked="0"/>
    </xf>
    <xf numFmtId="176" fontId="6" fillId="2" borderId="104" xfId="1" applyNumberFormat="1" applyFont="1" applyFill="1" applyBorder="1" applyAlignment="1" applyProtection="1">
      <alignment vertical="center" shrinkToFit="1"/>
      <protection locked="0"/>
    </xf>
    <xf numFmtId="176" fontId="6" fillId="2" borderId="105" xfId="1" applyNumberFormat="1" applyFont="1" applyFill="1" applyBorder="1" applyAlignment="1" applyProtection="1">
      <alignment vertical="center" shrinkToFit="1"/>
      <protection locked="0"/>
    </xf>
    <xf numFmtId="176" fontId="6" fillId="2" borderId="107" xfId="1" applyNumberFormat="1" applyFont="1" applyFill="1" applyBorder="1" applyAlignment="1" applyProtection="1">
      <alignment vertical="center" shrinkToFit="1"/>
      <protection locked="0"/>
    </xf>
    <xf numFmtId="176" fontId="6" fillId="2" borderId="108" xfId="1" applyNumberFormat="1" applyFont="1" applyFill="1" applyBorder="1" applyAlignment="1" applyProtection="1">
      <alignment vertical="center" shrinkToFit="1"/>
      <protection locked="0"/>
    </xf>
    <xf numFmtId="176" fontId="6" fillId="2" borderId="109" xfId="1" applyNumberFormat="1" applyFont="1" applyFill="1" applyBorder="1" applyAlignment="1" applyProtection="1">
      <alignment vertical="center" shrinkToFit="1"/>
      <protection locked="0"/>
    </xf>
    <xf numFmtId="0" fontId="0" fillId="4" borderId="0" xfId="0" applyFill="1" applyProtection="1">
      <alignment vertical="center"/>
      <protection locked="0"/>
    </xf>
    <xf numFmtId="0" fontId="0" fillId="2" borderId="36" xfId="0" applyFill="1" applyBorder="1">
      <alignment vertical="center"/>
    </xf>
    <xf numFmtId="0" fontId="0" fillId="2" borderId="34" xfId="0" applyFill="1" applyBorder="1">
      <alignment vertical="center"/>
    </xf>
    <xf numFmtId="0" fontId="0" fillId="2" borderId="55" xfId="0" applyFill="1" applyBorder="1">
      <alignment vertical="center"/>
    </xf>
    <xf numFmtId="0" fontId="0" fillId="2" borderId="0" xfId="0" applyFill="1">
      <alignment vertical="center"/>
    </xf>
    <xf numFmtId="0" fontId="0" fillId="2" borderId="37" xfId="0" applyFill="1" applyBorder="1">
      <alignment vertical="center"/>
    </xf>
    <xf numFmtId="0" fontId="0" fillId="2" borderId="14" xfId="0" applyFill="1" applyBorder="1">
      <alignment vertical="center"/>
    </xf>
    <xf numFmtId="0" fontId="0" fillId="2" borderId="56" xfId="0" applyFill="1" applyBorder="1">
      <alignment vertical="center"/>
    </xf>
    <xf numFmtId="0" fontId="0" fillId="2" borderId="40" xfId="0" applyFill="1" applyBorder="1">
      <alignment vertical="center"/>
    </xf>
    <xf numFmtId="0" fontId="0" fillId="2" borderId="26" xfId="0" applyFill="1" applyBorder="1" applyProtection="1">
      <alignment vertical="center"/>
      <protection locked="0"/>
    </xf>
    <xf numFmtId="0" fontId="0" fillId="2" borderId="13" xfId="0" applyFill="1" applyBorder="1" applyProtection="1">
      <alignment vertical="center"/>
      <protection locked="0"/>
    </xf>
    <xf numFmtId="0" fontId="6" fillId="2" borderId="7" xfId="1" applyNumberFormat="1" applyFont="1" applyFill="1" applyBorder="1" applyAlignment="1" applyProtection="1">
      <alignment horizontal="center" vertical="center" shrinkToFit="1"/>
    </xf>
    <xf numFmtId="0" fontId="0" fillId="2" borderId="54" xfId="0" applyFill="1" applyBorder="1" applyProtection="1">
      <alignment vertical="center"/>
      <protection locked="0"/>
    </xf>
    <xf numFmtId="176" fontId="6" fillId="4" borderId="22" xfId="1" applyNumberFormat="1" applyFont="1" applyFill="1" applyBorder="1" applyAlignment="1" applyProtection="1">
      <alignment vertical="center" shrinkToFit="1"/>
    </xf>
    <xf numFmtId="176" fontId="6" fillId="4" borderId="7" xfId="1" applyNumberFormat="1" applyFont="1" applyFill="1" applyBorder="1" applyAlignment="1" applyProtection="1">
      <alignment vertical="center" shrinkToFit="1"/>
    </xf>
    <xf numFmtId="177" fontId="6" fillId="4" borderId="7" xfId="1" applyNumberFormat="1" applyFont="1" applyFill="1" applyBorder="1" applyAlignment="1" applyProtection="1">
      <alignment vertical="center" shrinkToFit="1"/>
    </xf>
    <xf numFmtId="177" fontId="6" fillId="4" borderId="63" xfId="1" applyNumberFormat="1" applyFont="1" applyFill="1" applyBorder="1" applyAlignment="1" applyProtection="1">
      <alignment vertical="center" shrinkToFit="1"/>
    </xf>
    <xf numFmtId="0" fontId="0" fillId="3" borderId="70" xfId="0" applyFill="1" applyBorder="1" applyAlignment="1">
      <alignment horizontal="center" vertical="center"/>
    </xf>
    <xf numFmtId="0" fontId="0" fillId="3" borderId="75" xfId="0" applyFill="1" applyBorder="1" applyAlignment="1">
      <alignment horizontal="center" vertical="center"/>
    </xf>
    <xf numFmtId="176" fontId="6" fillId="4" borderId="5" xfId="1" applyNumberFormat="1" applyFont="1" applyFill="1" applyBorder="1" applyAlignment="1" applyProtection="1">
      <alignment vertical="center" shrinkToFit="1"/>
    </xf>
    <xf numFmtId="176" fontId="6" fillId="4" borderId="85" xfId="1" applyNumberFormat="1" applyFont="1" applyFill="1" applyBorder="1" applyAlignment="1" applyProtection="1">
      <alignment vertical="center" shrinkToFit="1"/>
    </xf>
    <xf numFmtId="176" fontId="6" fillId="4" borderId="84" xfId="1" applyNumberFormat="1" applyFont="1" applyFill="1" applyBorder="1" applyAlignment="1" applyProtection="1">
      <alignment vertical="center" shrinkToFit="1"/>
    </xf>
    <xf numFmtId="176" fontId="6" fillId="4" borderId="87" xfId="1" applyNumberFormat="1" applyFont="1" applyFill="1" applyBorder="1" applyAlignment="1" applyProtection="1">
      <alignment vertical="center" shrinkToFit="1"/>
    </xf>
    <xf numFmtId="176" fontId="6" fillId="4" borderId="106" xfId="1" applyNumberFormat="1" applyFont="1" applyFill="1" applyBorder="1" applyAlignment="1" applyProtection="1">
      <alignment vertical="center" shrinkToFit="1"/>
    </xf>
    <xf numFmtId="176" fontId="6" fillId="4" borderId="109" xfId="1" applyNumberFormat="1" applyFont="1" applyFill="1" applyBorder="1" applyAlignment="1" applyProtection="1">
      <alignment vertical="center" shrinkToFit="1"/>
    </xf>
    <xf numFmtId="176" fontId="6" fillId="4" borderId="110" xfId="1" applyNumberFormat="1" applyFont="1" applyFill="1" applyBorder="1" applyAlignment="1" applyProtection="1">
      <alignment vertical="center" shrinkToFit="1"/>
    </xf>
    <xf numFmtId="176" fontId="6" fillId="2" borderId="111" xfId="1" applyNumberFormat="1" applyFont="1" applyFill="1" applyBorder="1" applyAlignment="1" applyProtection="1">
      <alignment vertical="center" shrinkToFit="1"/>
      <protection locked="0"/>
    </xf>
    <xf numFmtId="176" fontId="6" fillId="2" borderId="112" xfId="1" applyNumberFormat="1" applyFont="1" applyFill="1" applyBorder="1" applyAlignment="1" applyProtection="1">
      <alignment vertical="center" shrinkToFit="1"/>
      <protection locked="0"/>
    </xf>
    <xf numFmtId="176" fontId="6" fillId="4" borderId="113" xfId="1" applyNumberFormat="1" applyFont="1" applyFill="1" applyBorder="1" applyAlignment="1" applyProtection="1">
      <alignment vertical="center" shrinkToFit="1"/>
    </xf>
    <xf numFmtId="0" fontId="6" fillId="2" borderId="111" xfId="1" applyNumberFormat="1" applyFont="1" applyFill="1" applyBorder="1" applyAlignment="1" applyProtection="1">
      <alignment horizontal="center" vertical="center" shrinkToFit="1"/>
    </xf>
    <xf numFmtId="176" fontId="6" fillId="4" borderId="104" xfId="1" applyNumberFormat="1" applyFont="1" applyFill="1" applyBorder="1" applyAlignment="1" applyProtection="1">
      <alignment vertical="center" shrinkToFit="1"/>
    </xf>
    <xf numFmtId="177" fontId="6" fillId="4" borderId="104" xfId="1" applyNumberFormat="1" applyFont="1" applyFill="1" applyBorder="1" applyAlignment="1" applyProtection="1">
      <alignment vertical="center" shrinkToFit="1"/>
    </xf>
    <xf numFmtId="177" fontId="6" fillId="4" borderId="112" xfId="1" applyNumberFormat="1" applyFont="1" applyFill="1" applyBorder="1" applyAlignment="1" applyProtection="1">
      <alignment vertical="center" shrinkToFit="1"/>
    </xf>
    <xf numFmtId="0" fontId="7" fillId="5" borderId="69" xfId="0" applyFont="1" applyFill="1" applyBorder="1" applyAlignment="1">
      <alignment horizontal="center" vertical="center"/>
    </xf>
    <xf numFmtId="0" fontId="0" fillId="5" borderId="70" xfId="0" applyFill="1" applyBorder="1" applyAlignment="1">
      <alignment horizontal="center" vertical="center"/>
    </xf>
    <xf numFmtId="0" fontId="7" fillId="5" borderId="71" xfId="0" applyFont="1" applyFill="1" applyBorder="1" applyAlignment="1">
      <alignment horizontal="center" vertical="center"/>
    </xf>
    <xf numFmtId="0" fontId="0" fillId="5" borderId="72" xfId="0" applyFill="1" applyBorder="1" applyAlignment="1">
      <alignment horizontal="center" vertical="center"/>
    </xf>
    <xf numFmtId="0" fontId="7" fillId="5" borderId="74" xfId="0" applyFont="1" applyFill="1" applyBorder="1" applyAlignment="1">
      <alignment horizontal="center" vertical="center"/>
    </xf>
    <xf numFmtId="0" fontId="7" fillId="5" borderId="75" xfId="0" applyFont="1" applyFill="1" applyBorder="1" applyAlignment="1">
      <alignment horizontal="center" vertical="center"/>
    </xf>
    <xf numFmtId="0" fontId="7" fillId="5" borderId="76" xfId="0" applyFont="1" applyFill="1" applyBorder="1" applyAlignment="1">
      <alignment horizontal="center" vertical="center"/>
    </xf>
    <xf numFmtId="0" fontId="0" fillId="5" borderId="77" xfId="0" applyFill="1" applyBorder="1" applyAlignment="1">
      <alignment horizontal="center" vertical="center"/>
    </xf>
    <xf numFmtId="0" fontId="7" fillId="6" borderId="73" xfId="0" applyFont="1" applyFill="1" applyBorder="1" applyAlignment="1">
      <alignment horizontal="center" vertical="center"/>
    </xf>
    <xf numFmtId="0" fontId="7" fillId="6" borderId="78" xfId="0" applyFont="1" applyFill="1" applyBorder="1" applyAlignment="1">
      <alignment horizontal="center" vertical="center"/>
    </xf>
    <xf numFmtId="0" fontId="7" fillId="6" borderId="70" xfId="0" applyFont="1" applyFill="1" applyBorder="1" applyAlignment="1">
      <alignment horizontal="center" vertical="center"/>
    </xf>
    <xf numFmtId="0" fontId="7" fillId="6" borderId="71" xfId="0" applyFont="1" applyFill="1" applyBorder="1" applyAlignment="1">
      <alignment horizontal="center" vertical="center"/>
    </xf>
    <xf numFmtId="0" fontId="7" fillId="6" borderId="75" xfId="0" applyFont="1" applyFill="1" applyBorder="1" applyAlignment="1">
      <alignment horizontal="center" vertical="center"/>
    </xf>
    <xf numFmtId="0" fontId="7" fillId="6" borderId="76" xfId="0" applyFont="1" applyFill="1" applyBorder="1" applyAlignment="1">
      <alignment horizontal="center" vertical="center"/>
    </xf>
    <xf numFmtId="0" fontId="6" fillId="5" borderId="16" xfId="0" applyFont="1" applyFill="1" applyBorder="1">
      <alignment vertical="center"/>
    </xf>
    <xf numFmtId="0" fontId="7" fillId="5" borderId="70" xfId="0" applyFont="1" applyFill="1" applyBorder="1" applyAlignment="1">
      <alignment horizontal="center" vertical="center"/>
    </xf>
    <xf numFmtId="0" fontId="0" fillId="6" borderId="73" xfId="0" applyFill="1" applyBorder="1" applyAlignment="1">
      <alignment horizontal="center" vertical="center"/>
    </xf>
    <xf numFmtId="0" fontId="0" fillId="6" borderId="78" xfId="0" applyFill="1" applyBorder="1" applyAlignment="1">
      <alignment horizontal="center" vertical="center"/>
    </xf>
    <xf numFmtId="0" fontId="0" fillId="5" borderId="28" xfId="0" applyFill="1" applyBorder="1" applyAlignment="1">
      <alignment horizontal="center" vertical="center"/>
    </xf>
    <xf numFmtId="0" fontId="0" fillId="5" borderId="11" xfId="0" applyFill="1" applyBorder="1" applyAlignment="1">
      <alignment horizontal="center" vertical="center"/>
    </xf>
    <xf numFmtId="0" fontId="0" fillId="5" borderId="32" xfId="0" applyFill="1" applyBorder="1" applyAlignment="1">
      <alignment horizontal="center" vertical="center"/>
    </xf>
    <xf numFmtId="0" fontId="0" fillId="5" borderId="19" xfId="0" applyFill="1" applyBorder="1" applyAlignment="1">
      <alignment horizontal="center" vertical="center"/>
    </xf>
    <xf numFmtId="0" fontId="0" fillId="5" borderId="69" xfId="0" applyFill="1" applyBorder="1" applyAlignment="1">
      <alignment horizontal="center" vertical="center"/>
    </xf>
    <xf numFmtId="0" fontId="0" fillId="5" borderId="80" xfId="0" applyFill="1" applyBorder="1" applyAlignment="1">
      <alignment horizontal="center" vertical="center"/>
    </xf>
    <xf numFmtId="0" fontId="0" fillId="5" borderId="74" xfId="0" applyFill="1" applyBorder="1" applyAlignment="1">
      <alignment horizontal="center" vertical="center"/>
    </xf>
    <xf numFmtId="0" fontId="0" fillId="5" borderId="75" xfId="0" applyFill="1" applyBorder="1" applyAlignment="1">
      <alignment horizontal="center" vertical="center"/>
    </xf>
    <xf numFmtId="0" fontId="0" fillId="5" borderId="79" xfId="0" applyFill="1" applyBorder="1" applyAlignment="1">
      <alignment horizontal="center" vertical="center"/>
    </xf>
    <xf numFmtId="0" fontId="7" fillId="6" borderId="5" xfId="0" applyFont="1" applyFill="1" applyBorder="1">
      <alignment vertical="center"/>
    </xf>
    <xf numFmtId="0" fontId="7" fillId="6" borderId="17" xfId="0" applyFont="1" applyFill="1" applyBorder="1">
      <alignment vertical="center"/>
    </xf>
    <xf numFmtId="0" fontId="0" fillId="6" borderId="84" xfId="0" applyFill="1" applyBorder="1">
      <alignment vertical="center"/>
    </xf>
    <xf numFmtId="0" fontId="7" fillId="6" borderId="97" xfId="0" applyFont="1" applyFill="1" applyBorder="1" applyAlignment="1">
      <alignment horizontal="center" vertical="center"/>
    </xf>
    <xf numFmtId="0" fontId="7" fillId="6" borderId="81" xfId="0" applyFont="1" applyFill="1" applyBorder="1" applyAlignment="1">
      <alignment horizontal="center" vertical="center"/>
    </xf>
    <xf numFmtId="0" fontId="7" fillId="6" borderId="99" xfId="0" applyFont="1" applyFill="1" applyBorder="1" applyAlignment="1">
      <alignment horizontal="center" vertical="center"/>
    </xf>
    <xf numFmtId="0" fontId="7" fillId="6" borderId="86" xfId="0" applyFont="1" applyFill="1" applyBorder="1" applyAlignment="1">
      <alignment horizontal="center" vertical="center"/>
    </xf>
    <xf numFmtId="0" fontId="7" fillId="6" borderId="100" xfId="0" applyFont="1" applyFill="1" applyBorder="1" applyAlignment="1">
      <alignment horizontal="center" vertical="center"/>
    </xf>
    <xf numFmtId="0" fontId="7" fillId="6" borderId="91" xfId="0" applyFont="1" applyFill="1" applyBorder="1" applyAlignment="1">
      <alignment horizontal="center" vertical="center"/>
    </xf>
    <xf numFmtId="0" fontId="7" fillId="6" borderId="103" xfId="0" applyFont="1" applyFill="1" applyBorder="1" applyAlignment="1">
      <alignment horizontal="center" vertical="center"/>
    </xf>
    <xf numFmtId="0" fontId="7" fillId="6" borderId="89" xfId="0" applyFont="1" applyFill="1" applyBorder="1" applyAlignment="1">
      <alignment horizontal="center" vertical="center"/>
    </xf>
    <xf numFmtId="0" fontId="6" fillId="5" borderId="8" xfId="0" applyFont="1" applyFill="1" applyBorder="1">
      <alignment vertical="center"/>
    </xf>
    <xf numFmtId="0" fontId="7" fillId="5" borderId="8" xfId="0" applyFont="1" applyFill="1" applyBorder="1">
      <alignment vertical="center"/>
    </xf>
    <xf numFmtId="0" fontId="6" fillId="5" borderId="23" xfId="0" applyFont="1" applyFill="1" applyBorder="1">
      <alignment vertical="center"/>
    </xf>
    <xf numFmtId="0" fontId="7" fillId="5" borderId="23" xfId="0" applyFont="1" applyFill="1" applyBorder="1">
      <alignment vertical="center"/>
    </xf>
    <xf numFmtId="0" fontId="7" fillId="5" borderId="98" xfId="0" applyFont="1" applyFill="1" applyBorder="1" applyAlignment="1">
      <alignment horizontal="center" vertical="center"/>
    </xf>
    <xf numFmtId="0" fontId="7" fillId="5" borderId="83" xfId="0" applyFont="1" applyFill="1" applyBorder="1" applyAlignment="1">
      <alignment horizontal="center" vertical="center"/>
    </xf>
    <xf numFmtId="0" fontId="7" fillId="5" borderId="12" xfId="0" applyFont="1" applyFill="1" applyBorder="1">
      <alignment vertical="center"/>
    </xf>
    <xf numFmtId="0" fontId="7" fillId="5" borderId="14" xfId="0" applyFont="1" applyFill="1" applyBorder="1">
      <alignment vertical="center"/>
    </xf>
    <xf numFmtId="0" fontId="0" fillId="5" borderId="37" xfId="0" applyFill="1" applyBorder="1">
      <alignment vertical="center"/>
    </xf>
    <xf numFmtId="0" fontId="6" fillId="5" borderId="38" xfId="0" applyFont="1" applyFill="1" applyBorder="1">
      <alignment vertical="center"/>
    </xf>
    <xf numFmtId="0" fontId="6" fillId="5" borderId="39" xfId="0" applyFont="1" applyFill="1" applyBorder="1">
      <alignment vertical="center"/>
    </xf>
    <xf numFmtId="0" fontId="7" fillId="5" borderId="80" xfId="0" applyFont="1" applyFill="1" applyBorder="1" applyAlignment="1">
      <alignment horizontal="center" vertical="center"/>
    </xf>
    <xf numFmtId="0" fontId="7" fillId="5" borderId="72" xfId="0" applyFont="1" applyFill="1" applyBorder="1" applyAlignment="1">
      <alignment horizontal="center" vertical="center"/>
    </xf>
    <xf numFmtId="0" fontId="7" fillId="5" borderId="79" xfId="0" applyFont="1" applyFill="1" applyBorder="1" applyAlignment="1">
      <alignment horizontal="center" vertical="center"/>
    </xf>
    <xf numFmtId="0" fontId="7" fillId="5" borderId="77" xfId="0" applyFont="1" applyFill="1" applyBorder="1" applyAlignment="1">
      <alignment horizontal="center" vertical="center"/>
    </xf>
    <xf numFmtId="0" fontId="0" fillId="5" borderId="38" xfId="0" applyFill="1" applyBorder="1">
      <alignment vertical="center"/>
    </xf>
    <xf numFmtId="0" fontId="7" fillId="5" borderId="5" xfId="0" applyFont="1" applyFill="1" applyBorder="1">
      <alignment vertical="center"/>
    </xf>
    <xf numFmtId="0" fontId="7" fillId="5" borderId="99" xfId="0" applyFont="1" applyFill="1" applyBorder="1" applyAlignment="1">
      <alignment horizontal="center" vertical="center"/>
    </xf>
    <xf numFmtId="0" fontId="7" fillId="5" borderId="100" xfId="0" applyFont="1" applyFill="1" applyBorder="1" applyAlignment="1">
      <alignment horizontal="center" vertical="center"/>
    </xf>
    <xf numFmtId="0" fontId="7" fillId="5" borderId="86" xfId="0" applyFont="1" applyFill="1" applyBorder="1" applyAlignment="1">
      <alignment horizontal="center" vertical="center"/>
    </xf>
    <xf numFmtId="0" fontId="7" fillId="5" borderId="91" xfId="0" applyFont="1" applyFill="1" applyBorder="1" applyAlignment="1">
      <alignment horizontal="center" vertical="center"/>
    </xf>
    <xf numFmtId="0" fontId="7" fillId="5" borderId="101" xfId="0" applyFont="1" applyFill="1" applyBorder="1" applyAlignment="1">
      <alignment horizontal="center" vertical="center"/>
    </xf>
    <xf numFmtId="0" fontId="7" fillId="5" borderId="102" xfId="0" applyFont="1" applyFill="1" applyBorder="1" applyAlignment="1">
      <alignment horizontal="center" vertical="center"/>
    </xf>
    <xf numFmtId="0" fontId="7" fillId="5" borderId="95" xfId="0" applyFont="1" applyFill="1" applyBorder="1" applyAlignment="1">
      <alignment horizontal="center" vertical="center"/>
    </xf>
    <xf numFmtId="0" fontId="7" fillId="5" borderId="92" xfId="0" applyFont="1" applyFill="1" applyBorder="1" applyAlignment="1">
      <alignment horizontal="center" vertical="center"/>
    </xf>
    <xf numFmtId="0" fontId="0" fillId="6" borderId="54" xfId="0" applyFill="1" applyBorder="1">
      <alignment vertical="center"/>
    </xf>
    <xf numFmtId="0" fontId="0" fillId="6" borderId="47" xfId="0" applyFill="1" applyBorder="1">
      <alignment vertical="center"/>
    </xf>
    <xf numFmtId="0" fontId="0" fillId="6" borderId="57" xfId="0" applyFill="1" applyBorder="1">
      <alignment vertical="center"/>
    </xf>
    <xf numFmtId="0" fontId="0" fillId="6" borderId="90" xfId="0" applyFill="1" applyBorder="1">
      <alignment vertical="center"/>
    </xf>
    <xf numFmtId="0" fontId="0" fillId="6" borderId="96" xfId="0" applyFill="1" applyBorder="1">
      <alignment vertical="center"/>
    </xf>
    <xf numFmtId="0" fontId="0" fillId="6" borderId="93" xfId="0" applyFill="1" applyBorder="1">
      <alignment vertical="center"/>
    </xf>
    <xf numFmtId="0" fontId="0" fillId="6" borderId="94" xfId="0" applyFill="1" applyBorder="1">
      <alignment vertical="center"/>
    </xf>
    <xf numFmtId="0" fontId="0" fillId="6" borderId="117" xfId="0" applyFill="1" applyBorder="1">
      <alignment vertical="center"/>
    </xf>
    <xf numFmtId="0" fontId="6" fillId="6" borderId="87" xfId="0" applyFont="1" applyFill="1" applyBorder="1">
      <alignment vertical="center"/>
    </xf>
    <xf numFmtId="0" fontId="6" fillId="6" borderId="88" xfId="0" applyFont="1" applyFill="1" applyBorder="1">
      <alignment vertical="center"/>
    </xf>
    <xf numFmtId="0" fontId="6" fillId="6" borderId="118" xfId="0" applyFont="1" applyFill="1" applyBorder="1">
      <alignment vertical="center"/>
    </xf>
    <xf numFmtId="0" fontId="6" fillId="5" borderId="10" xfId="0" applyFont="1" applyFill="1" applyBorder="1" applyAlignment="1">
      <alignment horizontal="left" vertical="center" indent="1"/>
    </xf>
    <xf numFmtId="0" fontId="6" fillId="5" borderId="13" xfId="0" applyFont="1" applyFill="1" applyBorder="1" applyAlignment="1">
      <alignment horizontal="left" vertical="center" indent="1"/>
    </xf>
    <xf numFmtId="0" fontId="6" fillId="5" borderId="23" xfId="0" applyFont="1" applyFill="1" applyBorder="1" applyAlignment="1">
      <alignment horizontal="left" vertical="center" indent="1"/>
    </xf>
    <xf numFmtId="0" fontId="0" fillId="5" borderId="19" xfId="0" applyFill="1" applyBorder="1" applyAlignment="1">
      <alignment horizontal="left" vertical="center" indent="1"/>
    </xf>
    <xf numFmtId="0" fontId="0" fillId="7" borderId="0" xfId="0" applyFill="1" applyProtection="1">
      <alignment vertical="center"/>
      <protection locked="0"/>
    </xf>
    <xf numFmtId="0" fontId="0" fillId="2" borderId="47" xfId="0" applyFill="1" applyBorder="1">
      <alignment vertical="center"/>
    </xf>
    <xf numFmtId="0" fontId="0" fillId="2" borderId="57" xfId="0" applyFill="1" applyBorder="1">
      <alignment vertical="center"/>
    </xf>
    <xf numFmtId="0" fontId="0" fillId="2" borderId="5" xfId="0" applyFill="1" applyBorder="1">
      <alignment vertical="center"/>
    </xf>
    <xf numFmtId="0" fontId="0" fillId="2" borderId="4" xfId="0" applyFill="1" applyBorder="1">
      <alignment vertical="center"/>
    </xf>
    <xf numFmtId="0" fontId="0" fillId="2" borderId="1" xfId="0" applyFill="1" applyBorder="1">
      <alignment vertical="center"/>
    </xf>
    <xf numFmtId="0" fontId="0" fillId="2" borderId="62" xfId="0" applyFill="1" applyBorder="1">
      <alignment vertical="center"/>
    </xf>
    <xf numFmtId="0" fontId="18" fillId="0" borderId="0" xfId="0" applyFont="1" applyAlignment="1">
      <alignment vertical="center" shrinkToFit="1"/>
    </xf>
    <xf numFmtId="0" fontId="7" fillId="5" borderId="55" xfId="0" applyFont="1" applyFill="1" applyBorder="1">
      <alignment vertical="center"/>
    </xf>
    <xf numFmtId="0" fontId="6" fillId="5" borderId="16" xfId="0" applyFont="1" applyFill="1" applyBorder="1" applyAlignment="1">
      <alignment horizontal="left" vertical="center" indent="1"/>
    </xf>
    <xf numFmtId="0" fontId="6" fillId="5" borderId="12" xfId="0" applyFont="1" applyFill="1" applyBorder="1" applyAlignment="1">
      <alignment horizontal="left" vertical="center" indent="1"/>
    </xf>
    <xf numFmtId="0" fontId="0" fillId="5" borderId="121" xfId="0" applyFill="1" applyBorder="1" applyAlignment="1">
      <alignment horizontal="left" vertical="center" indent="1"/>
    </xf>
    <xf numFmtId="0" fontId="0" fillId="5" borderId="120" xfId="0" applyFill="1" applyBorder="1" applyAlignment="1">
      <alignment horizontal="left" vertical="center" indent="1"/>
    </xf>
    <xf numFmtId="0" fontId="7" fillId="5" borderId="123" xfId="0" applyFont="1" applyFill="1" applyBorder="1" applyAlignment="1">
      <alignment horizontal="center" vertical="center"/>
    </xf>
    <xf numFmtId="0" fontId="7" fillId="5" borderId="125" xfId="0" applyFont="1" applyFill="1" applyBorder="1" applyAlignment="1">
      <alignment horizontal="center" vertical="center"/>
    </xf>
    <xf numFmtId="0" fontId="7" fillId="6" borderId="102" xfId="0" applyFont="1" applyFill="1" applyBorder="1" applyAlignment="1">
      <alignment horizontal="center" vertical="center"/>
    </xf>
    <xf numFmtId="176" fontId="6" fillId="4" borderId="114" xfId="1" applyNumberFormat="1" applyFont="1" applyFill="1" applyBorder="1" applyAlignment="1" applyProtection="1">
      <alignment vertical="center" shrinkToFit="1"/>
    </xf>
    <xf numFmtId="0" fontId="7" fillId="6" borderId="92" xfId="0" applyFont="1" applyFill="1" applyBorder="1" applyAlignment="1">
      <alignment horizontal="center" vertical="center"/>
    </xf>
    <xf numFmtId="0" fontId="6" fillId="5" borderId="14" xfId="0" applyFont="1" applyFill="1" applyBorder="1" applyAlignment="1">
      <alignment horizontal="left" vertical="center" indent="1"/>
    </xf>
    <xf numFmtId="0" fontId="0" fillId="5" borderId="18" xfId="0" applyFill="1" applyBorder="1">
      <alignment vertical="center"/>
    </xf>
    <xf numFmtId="0" fontId="0" fillId="5" borderId="5" xfId="0" applyFill="1" applyBorder="1">
      <alignment vertical="center"/>
    </xf>
    <xf numFmtId="0" fontId="0" fillId="5" borderId="0" xfId="0" applyFill="1">
      <alignment vertical="center"/>
    </xf>
    <xf numFmtId="0" fontId="0" fillId="2" borderId="8" xfId="0" applyFill="1" applyBorder="1">
      <alignment vertical="center"/>
    </xf>
    <xf numFmtId="0" fontId="0" fillId="2" borderId="38" xfId="0" applyFill="1" applyBorder="1">
      <alignment vertical="center"/>
    </xf>
    <xf numFmtId="0" fontId="0" fillId="2" borderId="46" xfId="0" applyFill="1" applyBorder="1" applyProtection="1">
      <alignment vertical="center"/>
      <protection locked="0"/>
    </xf>
    <xf numFmtId="0" fontId="0" fillId="2" borderId="47" xfId="0" applyFill="1" applyBorder="1" applyProtection="1">
      <alignment vertical="center"/>
      <protection locked="0"/>
    </xf>
    <xf numFmtId="0" fontId="0" fillId="0" borderId="0" xfId="0" applyAlignment="1">
      <alignment vertical="center" wrapText="1"/>
    </xf>
    <xf numFmtId="0" fontId="0" fillId="5" borderId="120" xfId="0" applyFill="1" applyBorder="1" applyAlignment="1">
      <alignment horizontal="center" vertical="center"/>
    </xf>
    <xf numFmtId="0" fontId="0" fillId="5" borderId="123" xfId="0" applyFill="1" applyBorder="1" applyAlignment="1">
      <alignment horizontal="center" vertical="center"/>
    </xf>
    <xf numFmtId="0" fontId="0" fillId="5" borderId="125" xfId="0" applyFill="1" applyBorder="1" applyAlignment="1">
      <alignment horizontal="center" vertical="center"/>
    </xf>
    <xf numFmtId="0" fontId="20" fillId="0" borderId="0" xfId="0" applyFont="1">
      <alignment vertical="center"/>
    </xf>
    <xf numFmtId="38" fontId="0" fillId="0" borderId="0" xfId="1" applyFont="1" applyFill="1" applyAlignment="1" applyProtection="1">
      <alignment vertical="center"/>
    </xf>
    <xf numFmtId="38" fontId="20" fillId="0" borderId="0" xfId="1" applyFont="1" applyFill="1" applyAlignment="1" applyProtection="1">
      <alignment vertical="center"/>
    </xf>
    <xf numFmtId="38" fontId="20" fillId="0" borderId="0" xfId="1" applyFont="1" applyProtection="1">
      <alignment vertical="center"/>
    </xf>
    <xf numFmtId="0" fontId="0" fillId="5" borderId="49" xfId="0" applyFill="1" applyBorder="1">
      <alignment vertical="center"/>
    </xf>
    <xf numFmtId="0" fontId="0" fillId="2" borderId="10" xfId="0" applyFill="1" applyBorder="1" applyProtection="1">
      <alignment vertical="center"/>
      <protection locked="0"/>
    </xf>
    <xf numFmtId="0" fontId="0" fillId="5" borderId="23" xfId="0" applyFill="1" applyBorder="1">
      <alignment vertical="center"/>
    </xf>
    <xf numFmtId="0" fontId="0" fillId="5" borderId="115" xfId="0" applyFill="1" applyBorder="1">
      <alignment vertical="center"/>
    </xf>
    <xf numFmtId="176" fontId="6" fillId="0" borderId="104" xfId="1" applyNumberFormat="1" applyFont="1" applyFill="1" applyBorder="1" applyAlignment="1" applyProtection="1">
      <alignment vertical="center" shrinkToFit="1"/>
      <protection locked="0"/>
    </xf>
    <xf numFmtId="176" fontId="6" fillId="0" borderId="107" xfId="1" applyNumberFormat="1" applyFont="1" applyFill="1" applyBorder="1" applyAlignment="1" applyProtection="1">
      <alignment vertical="center" shrinkToFit="1"/>
      <protection locked="0"/>
    </xf>
    <xf numFmtId="176" fontId="6" fillId="0" borderId="7" xfId="1" applyNumberFormat="1" applyFont="1" applyFill="1" applyBorder="1" applyAlignment="1" applyProtection="1">
      <alignment vertical="center" shrinkToFit="1"/>
      <protection locked="0"/>
    </xf>
    <xf numFmtId="176" fontId="6" fillId="0" borderId="68" xfId="1" applyNumberFormat="1" applyFont="1" applyFill="1" applyBorder="1" applyAlignment="1" applyProtection="1">
      <alignment vertical="center" shrinkToFit="1"/>
      <protection locked="0"/>
    </xf>
    <xf numFmtId="176" fontId="6" fillId="0" borderId="138" xfId="1" applyNumberFormat="1" applyFont="1" applyFill="1" applyBorder="1" applyAlignment="1" applyProtection="1">
      <alignment vertical="center" shrinkToFit="1"/>
      <protection locked="0"/>
    </xf>
    <xf numFmtId="0" fontId="24" fillId="0" borderId="0" xfId="0" applyFont="1">
      <alignment vertical="center"/>
    </xf>
    <xf numFmtId="0" fontId="27" fillId="0" borderId="0" xfId="0" applyFont="1">
      <alignment vertical="center"/>
    </xf>
    <xf numFmtId="0" fontId="0" fillId="2" borderId="54" xfId="0" applyFill="1" applyBorder="1">
      <alignment vertical="center"/>
    </xf>
    <xf numFmtId="49" fontId="0" fillId="2" borderId="47" xfId="0" applyNumberFormat="1" applyFill="1" applyBorder="1">
      <alignment vertical="center"/>
    </xf>
    <xf numFmtId="49" fontId="0" fillId="2" borderId="0" xfId="0" applyNumberFormat="1" applyFill="1">
      <alignment vertical="center"/>
    </xf>
    <xf numFmtId="0" fontId="0" fillId="8" borderId="90" xfId="0" applyFill="1" applyBorder="1">
      <alignment vertical="center"/>
    </xf>
    <xf numFmtId="0" fontId="0" fillId="8" borderId="139" xfId="0" applyFill="1" applyBorder="1">
      <alignment vertical="center"/>
    </xf>
    <xf numFmtId="0" fontId="16" fillId="2" borderId="1" xfId="0" applyFont="1" applyFill="1" applyBorder="1">
      <alignment vertical="center"/>
    </xf>
    <xf numFmtId="0" fontId="0" fillId="2" borderId="6" xfId="0" applyFill="1" applyBorder="1">
      <alignment vertical="center"/>
    </xf>
    <xf numFmtId="0" fontId="0" fillId="2" borderId="2" xfId="0" applyFill="1" applyBorder="1">
      <alignment vertical="center"/>
    </xf>
    <xf numFmtId="0" fontId="0" fillId="2" borderId="3" xfId="0" applyFill="1" applyBorder="1">
      <alignment vertical="center"/>
    </xf>
    <xf numFmtId="0" fontId="0" fillId="2" borderId="0" xfId="0" applyFill="1" applyAlignment="1">
      <alignment vertical="center" wrapText="1"/>
    </xf>
    <xf numFmtId="0" fontId="0" fillId="0" borderId="0" xfId="0" applyAlignment="1">
      <alignment horizontal="right" vertical="center"/>
    </xf>
    <xf numFmtId="0" fontId="19" fillId="2" borderId="13" xfId="0" applyFont="1" applyFill="1" applyBorder="1" applyProtection="1">
      <alignment vertical="center"/>
      <protection locked="0"/>
    </xf>
    <xf numFmtId="0" fontId="16" fillId="0" borderId="0" xfId="0" applyFont="1">
      <alignment vertical="center"/>
    </xf>
    <xf numFmtId="0" fontId="11" fillId="0" borderId="0" xfId="0" applyFont="1">
      <alignment vertical="center"/>
    </xf>
    <xf numFmtId="0" fontId="0" fillId="2" borderId="61" xfId="0" applyFill="1" applyBorder="1">
      <alignment vertical="center"/>
    </xf>
    <xf numFmtId="0" fontId="0" fillId="5" borderId="8" xfId="0" applyFill="1" applyBorder="1">
      <alignment vertical="center"/>
    </xf>
    <xf numFmtId="0" fontId="19" fillId="2" borderId="23" xfId="0" applyFont="1" applyFill="1" applyBorder="1">
      <alignment vertical="center"/>
    </xf>
    <xf numFmtId="0" fontId="19" fillId="2" borderId="39" xfId="0" applyFont="1" applyFill="1" applyBorder="1">
      <alignment vertical="center"/>
    </xf>
    <xf numFmtId="0" fontId="19" fillId="2" borderId="55" xfId="0" applyFont="1" applyFill="1" applyBorder="1">
      <alignment vertical="center"/>
    </xf>
    <xf numFmtId="0" fontId="19" fillId="2" borderId="37" xfId="0" applyFont="1" applyFill="1" applyBorder="1">
      <alignment vertical="center"/>
    </xf>
    <xf numFmtId="176" fontId="6" fillId="0" borderId="56" xfId="1" applyNumberFormat="1" applyFont="1" applyFill="1" applyBorder="1" applyAlignment="1" applyProtection="1">
      <alignment vertical="center" shrinkToFit="1"/>
      <protection locked="0"/>
    </xf>
    <xf numFmtId="176" fontId="6" fillId="0" borderId="111" xfId="1" applyNumberFormat="1" applyFont="1" applyFill="1" applyBorder="1" applyAlignment="1" applyProtection="1">
      <alignment vertical="center" shrinkToFit="1"/>
      <protection locked="0"/>
    </xf>
    <xf numFmtId="176" fontId="6" fillId="0" borderId="9" xfId="1" applyNumberFormat="1" applyFont="1" applyFill="1" applyBorder="1" applyAlignment="1" applyProtection="1">
      <alignment vertical="center" shrinkToFit="1"/>
      <protection locked="0"/>
    </xf>
    <xf numFmtId="176" fontId="6" fillId="0" borderId="140" xfId="1" applyNumberFormat="1" applyFont="1" applyFill="1" applyBorder="1" applyAlignment="1" applyProtection="1">
      <alignment vertical="center" shrinkToFit="1"/>
      <protection locked="0"/>
    </xf>
    <xf numFmtId="176" fontId="6" fillId="0" borderId="122" xfId="1" applyNumberFormat="1" applyFont="1" applyFill="1" applyBorder="1" applyAlignment="1" applyProtection="1">
      <alignment vertical="center" shrinkToFit="1"/>
      <protection locked="0"/>
    </xf>
    <xf numFmtId="176" fontId="6" fillId="0" borderId="124" xfId="1" applyNumberFormat="1" applyFont="1" applyFill="1" applyBorder="1" applyAlignment="1" applyProtection="1">
      <alignment vertical="center" shrinkToFit="1"/>
      <protection locked="0"/>
    </xf>
    <xf numFmtId="176" fontId="6" fillId="0" borderId="108" xfId="1" applyNumberFormat="1" applyFont="1" applyFill="1" applyBorder="1" applyAlignment="1" applyProtection="1">
      <alignment vertical="center" shrinkToFit="1"/>
      <protection locked="0"/>
    </xf>
    <xf numFmtId="176" fontId="6" fillId="0" borderId="18" xfId="1" applyNumberFormat="1" applyFont="1" applyFill="1" applyBorder="1" applyAlignment="1" applyProtection="1">
      <alignment vertical="center" shrinkToFit="1"/>
      <protection locked="0"/>
    </xf>
    <xf numFmtId="176" fontId="6" fillId="0" borderId="105" xfId="1" applyNumberFormat="1" applyFont="1" applyFill="1" applyBorder="1" applyAlignment="1" applyProtection="1">
      <alignment vertical="center" shrinkToFit="1"/>
      <protection locked="0"/>
    </xf>
    <xf numFmtId="0" fontId="0" fillId="5" borderId="121" xfId="0" applyFill="1" applyBorder="1" applyAlignment="1">
      <alignment horizontal="center" vertical="center"/>
    </xf>
    <xf numFmtId="0" fontId="0" fillId="2" borderId="55" xfId="0" applyFill="1" applyBorder="1" applyProtection="1">
      <alignment vertical="center"/>
      <protection locked="0"/>
    </xf>
    <xf numFmtId="0" fontId="0" fillId="2" borderId="0" xfId="0" applyFill="1" applyAlignment="1">
      <alignment vertical="top"/>
    </xf>
    <xf numFmtId="0" fontId="19" fillId="2" borderId="0" xfId="0" applyFont="1" applyFill="1">
      <alignment vertical="center"/>
    </xf>
    <xf numFmtId="0" fontId="0" fillId="2" borderId="0" xfId="0" applyFill="1" applyProtection="1">
      <alignment vertical="center"/>
      <protection locked="0"/>
    </xf>
    <xf numFmtId="0" fontId="0" fillId="2" borderId="0" xfId="0" applyFill="1" applyAlignment="1">
      <alignment horizontal="center" vertical="center"/>
    </xf>
    <xf numFmtId="0" fontId="0" fillId="5" borderId="9" xfId="0" applyFill="1" applyBorder="1">
      <alignment vertical="center"/>
    </xf>
    <xf numFmtId="0" fontId="0" fillId="5" borderId="56" xfId="0" applyFill="1" applyBorder="1">
      <alignment vertical="center"/>
    </xf>
    <xf numFmtId="0" fontId="0" fillId="5" borderId="141" xfId="0" applyFill="1" applyBorder="1">
      <alignment vertical="center"/>
    </xf>
    <xf numFmtId="0" fontId="0" fillId="5" borderId="139" xfId="0" applyFill="1" applyBorder="1">
      <alignment vertical="center"/>
    </xf>
    <xf numFmtId="0" fontId="0" fillId="5" borderId="156" xfId="0" applyFill="1" applyBorder="1" applyAlignment="1">
      <alignment horizontal="left" vertical="center" indent="1"/>
    </xf>
    <xf numFmtId="0" fontId="7" fillId="5" borderId="16" xfId="0" applyFont="1" applyFill="1" applyBorder="1">
      <alignment vertical="center"/>
    </xf>
    <xf numFmtId="0" fontId="0" fillId="5" borderId="37" xfId="0" applyFill="1" applyBorder="1" applyAlignment="1">
      <alignment horizontal="left" vertical="center" indent="1"/>
    </xf>
    <xf numFmtId="176" fontId="6" fillId="0" borderId="5" xfId="1" applyNumberFormat="1" applyFont="1" applyFill="1" applyBorder="1" applyAlignment="1" applyProtection="1">
      <alignment vertical="center" shrinkToFit="1"/>
      <protection locked="0"/>
    </xf>
    <xf numFmtId="0" fontId="0" fillId="5" borderId="102" xfId="0" applyFill="1" applyBorder="1" applyAlignment="1">
      <alignment horizontal="center" vertical="center"/>
    </xf>
    <xf numFmtId="0" fontId="0" fillId="5" borderId="157" xfId="0" applyFill="1" applyBorder="1" applyAlignment="1">
      <alignment horizontal="left" vertical="center" indent="1"/>
    </xf>
    <xf numFmtId="176" fontId="6" fillId="0" borderId="158" xfId="1" applyNumberFormat="1" applyFont="1" applyFill="1" applyBorder="1" applyAlignment="1" applyProtection="1">
      <alignment vertical="center" shrinkToFit="1"/>
      <protection locked="0"/>
    </xf>
    <xf numFmtId="0" fontId="0" fillId="5" borderId="159" xfId="0" applyFill="1" applyBorder="1" applyAlignment="1">
      <alignment horizontal="center" vertical="center"/>
    </xf>
    <xf numFmtId="0" fontId="6" fillId="5" borderId="55" xfId="0" applyFont="1" applyFill="1" applyBorder="1" applyAlignment="1">
      <alignment horizontal="left" vertical="center" indent="1"/>
    </xf>
    <xf numFmtId="0" fontId="0" fillId="5" borderId="39" xfId="0" applyFill="1" applyBorder="1" applyAlignment="1">
      <alignment horizontal="left" vertical="center" indent="1"/>
    </xf>
    <xf numFmtId="0" fontId="0" fillId="5" borderId="160" xfId="0" applyFill="1" applyBorder="1" applyAlignment="1">
      <alignment horizontal="left" vertical="center" indent="1"/>
    </xf>
    <xf numFmtId="0" fontId="0" fillId="5" borderId="92" xfId="0" applyFill="1" applyBorder="1" applyAlignment="1">
      <alignment horizontal="center" vertical="center"/>
    </xf>
    <xf numFmtId="0" fontId="0" fillId="5" borderId="161" xfId="0" applyFill="1" applyBorder="1" applyAlignment="1">
      <alignment horizontal="center" vertical="center"/>
    </xf>
    <xf numFmtId="176" fontId="6" fillId="0" borderId="152" xfId="1" applyNumberFormat="1" applyFont="1" applyFill="1" applyBorder="1" applyAlignment="1" applyProtection="1">
      <alignment vertical="center" shrinkToFit="1"/>
      <protection locked="0"/>
    </xf>
    <xf numFmtId="176" fontId="6" fillId="0" borderId="55" xfId="1" applyNumberFormat="1" applyFont="1" applyFill="1" applyBorder="1" applyAlignment="1" applyProtection="1">
      <alignment vertical="center" shrinkToFit="1"/>
      <protection locked="0"/>
    </xf>
    <xf numFmtId="176" fontId="6" fillId="0" borderId="162" xfId="1" applyNumberFormat="1" applyFont="1" applyFill="1" applyBorder="1" applyAlignment="1" applyProtection="1">
      <alignment vertical="center" shrinkToFit="1"/>
      <protection locked="0"/>
    </xf>
    <xf numFmtId="176" fontId="6" fillId="0" borderId="10" xfId="1" applyNumberFormat="1" applyFont="1" applyFill="1" applyBorder="1" applyAlignment="1" applyProtection="1">
      <alignment vertical="center" shrinkToFit="1"/>
      <protection locked="0"/>
    </xf>
    <xf numFmtId="176" fontId="6" fillId="0" borderId="13" xfId="1" applyNumberFormat="1" applyFont="1" applyFill="1" applyBorder="1" applyAlignment="1" applyProtection="1">
      <alignment vertical="center" shrinkToFit="1"/>
      <protection locked="0"/>
    </xf>
    <xf numFmtId="176" fontId="6" fillId="0" borderId="148" xfId="1" applyNumberFormat="1" applyFont="1" applyFill="1" applyBorder="1" applyAlignment="1" applyProtection="1">
      <alignment vertical="center" shrinkToFit="1"/>
      <protection locked="0"/>
    </xf>
    <xf numFmtId="176" fontId="6" fillId="0" borderId="14" xfId="1" applyNumberFormat="1" applyFont="1" applyFill="1" applyBorder="1" applyAlignment="1" applyProtection="1">
      <alignment vertical="center" shrinkToFit="1"/>
      <protection locked="0"/>
    </xf>
    <xf numFmtId="0" fontId="7" fillId="5" borderId="17" xfId="0" applyFont="1" applyFill="1" applyBorder="1" applyAlignment="1">
      <alignment horizontal="center" vertical="center"/>
    </xf>
    <xf numFmtId="0" fontId="0" fillId="5" borderId="6" xfId="0" applyFill="1" applyBorder="1">
      <alignment vertical="center"/>
    </xf>
    <xf numFmtId="0" fontId="0" fillId="5" borderId="2" xfId="0" applyFill="1" applyBorder="1">
      <alignment vertical="center"/>
    </xf>
    <xf numFmtId="0" fontId="0" fillId="5" borderId="116" xfId="0" applyFill="1" applyBorder="1">
      <alignment vertical="center"/>
    </xf>
    <xf numFmtId="0" fontId="0" fillId="5" borderId="136" xfId="0" applyFill="1" applyBorder="1">
      <alignment vertical="center"/>
    </xf>
    <xf numFmtId="0" fontId="0" fillId="5" borderId="67" xfId="0" applyFill="1" applyBorder="1" applyAlignment="1">
      <alignment horizontal="centerContinuous" vertical="center"/>
    </xf>
    <xf numFmtId="0" fontId="0" fillId="5" borderId="2" xfId="0" applyFill="1" applyBorder="1" applyAlignment="1">
      <alignment horizontal="centerContinuous" vertical="center"/>
    </xf>
    <xf numFmtId="0" fontId="0" fillId="5" borderId="3" xfId="0" applyFill="1" applyBorder="1" applyAlignment="1">
      <alignment horizontal="centerContinuous" vertical="center"/>
    </xf>
    <xf numFmtId="0" fontId="0" fillId="2" borderId="8" xfId="1" applyNumberFormat="1" applyFont="1" applyFill="1" applyBorder="1" applyAlignment="1" applyProtection="1">
      <alignment vertical="center" shrinkToFit="1"/>
    </xf>
    <xf numFmtId="0" fontId="0" fillId="2" borderId="23" xfId="1" applyNumberFormat="1" applyFont="1" applyFill="1" applyBorder="1" applyAlignment="1" applyProtection="1">
      <alignment vertical="center" shrinkToFit="1"/>
    </xf>
    <xf numFmtId="0" fontId="0" fillId="2" borderId="0" xfId="1" applyNumberFormat="1" applyFont="1" applyFill="1" applyBorder="1" applyAlignment="1" applyProtection="1">
      <alignment vertical="center"/>
    </xf>
    <xf numFmtId="0" fontId="0" fillId="5" borderId="31" xfId="0" applyFill="1" applyBorder="1">
      <alignment vertical="center"/>
    </xf>
    <xf numFmtId="0" fontId="0" fillId="5" borderId="30" xfId="0" applyFill="1" applyBorder="1">
      <alignment vertical="center"/>
    </xf>
    <xf numFmtId="180" fontId="0" fillId="5" borderId="54" xfId="0" applyNumberFormat="1" applyFill="1" applyBorder="1">
      <alignment vertical="center"/>
    </xf>
    <xf numFmtId="180" fontId="0" fillId="5" borderId="47" xfId="0" applyNumberFormat="1" applyFill="1" applyBorder="1">
      <alignment vertical="center"/>
    </xf>
    <xf numFmtId="180" fontId="0" fillId="5" borderId="166" xfId="0" applyNumberFormat="1" applyFill="1" applyBorder="1">
      <alignment vertical="center"/>
    </xf>
    <xf numFmtId="180" fontId="0" fillId="5" borderId="5" xfId="0" applyNumberFormat="1" applyFill="1" applyBorder="1">
      <alignment vertical="center"/>
    </xf>
    <xf numFmtId="180" fontId="0" fillId="5" borderId="0" xfId="0" applyNumberFormat="1" applyFill="1">
      <alignment vertical="center"/>
    </xf>
    <xf numFmtId="180" fontId="0" fillId="5" borderId="134" xfId="0" applyNumberFormat="1" applyFill="1" applyBorder="1">
      <alignment vertical="center"/>
    </xf>
    <xf numFmtId="180" fontId="0" fillId="5" borderId="9" xfId="0" applyNumberFormat="1" applyFill="1" applyBorder="1">
      <alignment vertical="center"/>
    </xf>
    <xf numFmtId="180" fontId="0" fillId="5" borderId="56" xfId="0" applyNumberFormat="1" applyFill="1" applyBorder="1">
      <alignment vertical="center"/>
    </xf>
    <xf numFmtId="180" fontId="0" fillId="5" borderId="116" xfId="0" applyNumberFormat="1" applyFill="1" applyBorder="1">
      <alignment vertical="center"/>
    </xf>
    <xf numFmtId="180" fontId="0" fillId="5" borderId="18" xfId="0" applyNumberFormat="1" applyFill="1" applyBorder="1">
      <alignment vertical="center"/>
    </xf>
    <xf numFmtId="180" fontId="0" fillId="5" borderId="23" xfId="0" applyNumberFormat="1" applyFill="1" applyBorder="1">
      <alignment vertical="center"/>
    </xf>
    <xf numFmtId="180" fontId="0" fillId="5" borderId="115" xfId="0" applyNumberFormat="1" applyFill="1" applyBorder="1">
      <alignment vertical="center"/>
    </xf>
    <xf numFmtId="0" fontId="0" fillId="5" borderId="134" xfId="0" applyFill="1" applyBorder="1">
      <alignment vertical="center"/>
    </xf>
    <xf numFmtId="0" fontId="0" fillId="5" borderId="0" xfId="0" applyFill="1" applyAlignment="1">
      <alignment vertical="top"/>
    </xf>
    <xf numFmtId="0" fontId="0" fillId="2" borderId="22" xfId="1" applyNumberFormat="1" applyFont="1" applyFill="1" applyBorder="1" applyAlignment="1" applyProtection="1">
      <alignment vertical="center"/>
    </xf>
    <xf numFmtId="0" fontId="0" fillId="2" borderId="35" xfId="1" applyNumberFormat="1" applyFont="1" applyFill="1" applyBorder="1" applyAlignment="1" applyProtection="1">
      <alignment vertical="center"/>
    </xf>
    <xf numFmtId="0" fontId="0" fillId="2" borderId="37" xfId="1" applyNumberFormat="1" applyFont="1" applyFill="1" applyBorder="1" applyAlignment="1" applyProtection="1">
      <alignment vertical="center"/>
    </xf>
    <xf numFmtId="0" fontId="0" fillId="5" borderId="168" xfId="0" applyFill="1" applyBorder="1">
      <alignment vertical="center"/>
    </xf>
    <xf numFmtId="0" fontId="0" fillId="2" borderId="43" xfId="1" applyNumberFormat="1" applyFont="1" applyFill="1" applyBorder="1" applyAlignment="1" applyProtection="1">
      <alignment vertical="center" shrinkToFit="1"/>
    </xf>
    <xf numFmtId="0" fontId="0" fillId="2" borderId="22" xfId="0" applyFill="1" applyBorder="1" applyAlignment="1">
      <alignment horizontal="center" vertical="center"/>
    </xf>
    <xf numFmtId="176" fontId="6" fillId="4" borderId="145" xfId="1" applyNumberFormat="1" applyFont="1" applyFill="1" applyBorder="1" applyAlignment="1" applyProtection="1">
      <alignment vertical="center" shrinkToFit="1"/>
    </xf>
    <xf numFmtId="176" fontId="6" fillId="4" borderId="46" xfId="1" applyNumberFormat="1" applyFont="1" applyFill="1" applyBorder="1" applyAlignment="1" applyProtection="1">
      <alignment vertical="center" shrinkToFit="1"/>
    </xf>
    <xf numFmtId="176" fontId="6" fillId="2" borderId="10" xfId="1" applyNumberFormat="1" applyFont="1" applyFill="1" applyBorder="1" applyAlignment="1" applyProtection="1">
      <alignment vertical="center" shrinkToFit="1"/>
      <protection locked="0"/>
    </xf>
    <xf numFmtId="176" fontId="6" fillId="2" borderId="13" xfId="1" applyNumberFormat="1" applyFont="1" applyFill="1" applyBorder="1" applyAlignment="1" applyProtection="1">
      <alignment vertical="center" shrinkToFit="1"/>
      <protection locked="0"/>
    </xf>
    <xf numFmtId="176" fontId="6" fillId="4" borderId="51" xfId="1" applyNumberFormat="1" applyFont="1" applyFill="1" applyBorder="1" applyAlignment="1" applyProtection="1">
      <alignment vertical="center" shrinkToFit="1"/>
    </xf>
    <xf numFmtId="176" fontId="6" fillId="4" borderId="55" xfId="1" applyNumberFormat="1" applyFont="1" applyFill="1" applyBorder="1" applyAlignment="1" applyProtection="1">
      <alignment vertical="center" shrinkToFit="1"/>
    </xf>
    <xf numFmtId="176" fontId="6" fillId="4" borderId="176" xfId="1" applyNumberFormat="1" applyFont="1" applyFill="1" applyBorder="1" applyAlignment="1" applyProtection="1">
      <alignment vertical="center" shrinkToFit="1"/>
    </xf>
    <xf numFmtId="176" fontId="6" fillId="2" borderId="177" xfId="1" applyNumberFormat="1" applyFont="1" applyFill="1" applyBorder="1" applyAlignment="1" applyProtection="1">
      <alignment vertical="center" shrinkToFit="1"/>
      <protection locked="0"/>
    </xf>
    <xf numFmtId="176" fontId="6" fillId="2" borderId="55" xfId="1" applyNumberFormat="1" applyFont="1" applyFill="1" applyBorder="1" applyAlignment="1" applyProtection="1">
      <alignment vertical="center" shrinkToFit="1"/>
      <protection locked="0"/>
    </xf>
    <xf numFmtId="176" fontId="6" fillId="4" borderId="178" xfId="1" applyNumberFormat="1" applyFont="1" applyFill="1" applyBorder="1" applyAlignment="1" applyProtection="1">
      <alignment vertical="center" shrinkToFit="1"/>
    </xf>
    <xf numFmtId="176" fontId="6" fillId="0" borderId="114" xfId="1" applyNumberFormat="1" applyFont="1" applyFill="1" applyBorder="1" applyAlignment="1" applyProtection="1">
      <alignment vertical="center" shrinkToFit="1"/>
      <protection locked="0"/>
    </xf>
    <xf numFmtId="176" fontId="6" fillId="2" borderId="106" xfId="1" applyNumberFormat="1" applyFont="1" applyFill="1" applyBorder="1" applyAlignment="1" applyProtection="1">
      <alignment vertical="center" shrinkToFit="1"/>
      <protection locked="0"/>
    </xf>
    <xf numFmtId="4" fontId="0" fillId="0" borderId="0" xfId="0" applyNumberFormat="1">
      <alignment vertical="center"/>
    </xf>
    <xf numFmtId="3" fontId="0" fillId="0" borderId="0" xfId="0" applyNumberFormat="1">
      <alignment vertical="center"/>
    </xf>
    <xf numFmtId="0" fontId="0" fillId="2" borderId="137" xfId="0" applyFill="1" applyBorder="1">
      <alignment vertical="center"/>
    </xf>
    <xf numFmtId="0" fontId="29" fillId="5" borderId="139" xfId="0" applyFont="1" applyFill="1" applyBorder="1">
      <alignment vertical="center"/>
    </xf>
    <xf numFmtId="0" fontId="29" fillId="5" borderId="142" xfId="0" applyFont="1" applyFill="1" applyBorder="1">
      <alignment vertical="center"/>
    </xf>
    <xf numFmtId="0" fontId="0" fillId="2" borderId="137" xfId="0" applyFill="1" applyBorder="1" applyProtection="1">
      <alignment vertical="center"/>
      <protection locked="0"/>
    </xf>
    <xf numFmtId="0" fontId="6" fillId="2" borderId="66" xfId="1" applyNumberFormat="1" applyFont="1" applyFill="1" applyBorder="1" applyAlignment="1" applyProtection="1">
      <alignment vertical="center"/>
    </xf>
    <xf numFmtId="0" fontId="6" fillId="2" borderId="56" xfId="1" applyNumberFormat="1" applyFont="1" applyFill="1" applyBorder="1" applyAlignment="1" applyProtection="1">
      <alignment vertical="center"/>
    </xf>
    <xf numFmtId="0" fontId="6" fillId="2" borderId="14" xfId="1" applyNumberFormat="1" applyFont="1" applyFill="1" applyBorder="1" applyAlignment="1" applyProtection="1">
      <alignment vertical="center"/>
    </xf>
    <xf numFmtId="0" fontId="6" fillId="2" borderId="23" xfId="1" applyNumberFormat="1" applyFont="1" applyFill="1" applyBorder="1" applyAlignment="1" applyProtection="1">
      <alignment vertical="center"/>
    </xf>
    <xf numFmtId="0" fontId="6" fillId="2" borderId="135" xfId="1" applyNumberFormat="1" applyFont="1" applyFill="1" applyBorder="1" applyAlignment="1" applyProtection="1">
      <alignment vertical="center"/>
      <protection locked="0"/>
    </xf>
    <xf numFmtId="0" fontId="6" fillId="2" borderId="13" xfId="1" applyNumberFormat="1" applyFont="1" applyFill="1" applyBorder="1" applyAlignment="1" applyProtection="1">
      <alignment vertical="center"/>
      <protection locked="0"/>
    </xf>
    <xf numFmtId="0" fontId="31" fillId="2" borderId="23" xfId="0" applyFont="1" applyFill="1" applyBorder="1">
      <alignment vertical="center"/>
    </xf>
    <xf numFmtId="0" fontId="30" fillId="2" borderId="23" xfId="0" applyFont="1" applyFill="1" applyBorder="1">
      <alignment vertical="center"/>
    </xf>
    <xf numFmtId="0" fontId="30" fillId="2" borderId="39" xfId="0" applyFont="1" applyFill="1" applyBorder="1">
      <alignment vertical="center"/>
    </xf>
    <xf numFmtId="0" fontId="31" fillId="2" borderId="0" xfId="0" applyFont="1" applyFill="1">
      <alignment vertical="center"/>
    </xf>
    <xf numFmtId="0" fontId="30" fillId="2" borderId="0" xfId="0" applyFont="1" applyFill="1">
      <alignment vertical="center"/>
    </xf>
    <xf numFmtId="0" fontId="30" fillId="2" borderId="37" xfId="0" applyFont="1" applyFill="1" applyBorder="1">
      <alignment vertical="center"/>
    </xf>
    <xf numFmtId="0" fontId="31" fillId="2" borderId="23" xfId="0" applyFont="1" applyFill="1" applyBorder="1" applyProtection="1">
      <alignment vertical="center"/>
      <protection locked="0"/>
    </xf>
    <xf numFmtId="0" fontId="31" fillId="2" borderId="55" xfId="0" applyFont="1" applyFill="1" applyBorder="1">
      <alignment vertical="center"/>
    </xf>
    <xf numFmtId="0" fontId="31" fillId="2" borderId="61" xfId="0" applyFont="1" applyFill="1" applyBorder="1">
      <alignment vertical="center"/>
    </xf>
    <xf numFmtId="0" fontId="31" fillId="2" borderId="1" xfId="0" applyFont="1" applyFill="1" applyBorder="1">
      <alignment vertical="center"/>
    </xf>
    <xf numFmtId="0" fontId="30" fillId="2" borderId="1" xfId="0" applyFont="1" applyFill="1" applyBorder="1">
      <alignment vertical="center"/>
    </xf>
    <xf numFmtId="0" fontId="30" fillId="2" borderId="62" xfId="0" applyFont="1" applyFill="1" applyBorder="1">
      <alignment vertical="center"/>
    </xf>
    <xf numFmtId="0" fontId="31" fillId="2" borderId="37" xfId="0" applyFont="1" applyFill="1" applyBorder="1">
      <alignment vertical="center"/>
    </xf>
    <xf numFmtId="0" fontId="19" fillId="2" borderId="56" xfId="0" applyFont="1" applyFill="1" applyBorder="1">
      <alignment vertical="center"/>
    </xf>
    <xf numFmtId="0" fontId="0" fillId="2" borderId="22" xfId="0" applyFill="1" applyBorder="1">
      <alignment vertical="center"/>
    </xf>
    <xf numFmtId="0" fontId="0" fillId="2" borderId="35" xfId="0" applyFill="1" applyBorder="1">
      <alignment vertical="center"/>
    </xf>
    <xf numFmtId="0" fontId="0" fillId="2" borderId="21" xfId="0" applyFill="1" applyBorder="1" applyProtection="1">
      <alignment vertical="center"/>
      <protection locked="0"/>
    </xf>
    <xf numFmtId="0" fontId="26" fillId="0" borderId="0" xfId="0" applyFont="1">
      <alignment vertical="center"/>
    </xf>
    <xf numFmtId="0" fontId="0" fillId="2" borderId="23" xfId="0" applyFill="1" applyBorder="1" applyAlignment="1" applyProtection="1">
      <alignment horizontal="center" vertical="center"/>
      <protection locked="0"/>
    </xf>
    <xf numFmtId="0" fontId="0" fillId="2" borderId="23" xfId="0" applyFill="1" applyBorder="1" applyProtection="1">
      <alignment vertical="center"/>
      <protection locked="0"/>
    </xf>
    <xf numFmtId="0" fontId="0" fillId="2" borderId="8" xfId="0" applyFill="1" applyBorder="1" applyProtection="1">
      <alignment vertical="center"/>
      <protection locked="0"/>
    </xf>
    <xf numFmtId="0" fontId="26" fillId="5" borderId="7" xfId="0" applyFont="1" applyFill="1" applyBorder="1">
      <alignment vertical="center"/>
    </xf>
    <xf numFmtId="0" fontId="19" fillId="2" borderId="23" xfId="0" applyFont="1" applyFill="1" applyBorder="1" applyAlignment="1"/>
    <xf numFmtId="0" fontId="0" fillId="0" borderId="47" xfId="0" applyBorder="1">
      <alignment vertical="center"/>
    </xf>
    <xf numFmtId="0" fontId="36" fillId="0" borderId="0" xfId="0" applyFont="1">
      <alignment vertical="center"/>
    </xf>
    <xf numFmtId="0" fontId="38" fillId="0" borderId="212" xfId="0" applyFont="1" applyBorder="1" applyAlignment="1">
      <alignment horizontal="center" vertical="center" wrapText="1"/>
    </xf>
    <xf numFmtId="0" fontId="10" fillId="0" borderId="11" xfId="0" applyFont="1" applyBorder="1" applyAlignment="1">
      <alignment horizontal="justify" vertical="center" wrapText="1"/>
    </xf>
    <xf numFmtId="0" fontId="39" fillId="0" borderId="60" xfId="0" applyFont="1" applyBorder="1" applyAlignment="1">
      <alignment horizontal="left" vertical="center" wrapText="1"/>
    </xf>
    <xf numFmtId="0" fontId="39" fillId="0" borderId="60" xfId="0" applyFont="1" applyBorder="1" applyAlignment="1">
      <alignment vertical="center" wrapText="1"/>
    </xf>
    <xf numFmtId="0" fontId="20" fillId="5" borderId="7" xfId="0" applyFont="1" applyFill="1" applyBorder="1">
      <alignment vertical="center"/>
    </xf>
    <xf numFmtId="0" fontId="0" fillId="5" borderId="4" xfId="0" applyFill="1" applyBorder="1">
      <alignment vertical="center"/>
    </xf>
    <xf numFmtId="0" fontId="0" fillId="5" borderId="1" xfId="0" applyFill="1" applyBorder="1">
      <alignment vertical="center"/>
    </xf>
    <xf numFmtId="0" fontId="31" fillId="2" borderId="55" xfId="0" applyFont="1" applyFill="1" applyBorder="1" applyProtection="1">
      <alignment vertical="center"/>
      <protection locked="0"/>
    </xf>
    <xf numFmtId="0" fontId="24" fillId="5" borderId="0" xfId="0" applyFont="1" applyFill="1">
      <alignment vertical="center"/>
    </xf>
    <xf numFmtId="0" fontId="0" fillId="5" borderId="47" xfId="0" applyFill="1" applyBorder="1">
      <alignment vertical="center"/>
    </xf>
    <xf numFmtId="0" fontId="0" fillId="5" borderId="54" xfId="0" applyFill="1" applyBorder="1">
      <alignment vertical="center"/>
    </xf>
    <xf numFmtId="0" fontId="11" fillId="5" borderId="9" xfId="0" applyFont="1" applyFill="1" applyBorder="1">
      <alignment vertical="center"/>
    </xf>
    <xf numFmtId="0" fontId="11" fillId="5" borderId="5" xfId="0" applyFont="1" applyFill="1" applyBorder="1">
      <alignment vertical="center"/>
    </xf>
    <xf numFmtId="0" fontId="0" fillId="5" borderId="23" xfId="0" applyFill="1" applyBorder="1" applyAlignment="1">
      <alignment horizontal="left" vertical="center"/>
    </xf>
    <xf numFmtId="0" fontId="0" fillId="5" borderId="30" xfId="0" applyFill="1" applyBorder="1" applyAlignment="1">
      <alignment horizontal="left" vertical="center"/>
    </xf>
    <xf numFmtId="0" fontId="0" fillId="5" borderId="5" xfId="0" applyFill="1" applyBorder="1" applyAlignment="1">
      <alignment horizontal="left" vertical="center"/>
    </xf>
    <xf numFmtId="0" fontId="0" fillId="5" borderId="0" xfId="0" applyFill="1" applyAlignment="1">
      <alignment horizontal="left" vertical="center"/>
    </xf>
    <xf numFmtId="0" fontId="0" fillId="5" borderId="49" xfId="0" applyFill="1" applyBorder="1" applyAlignment="1">
      <alignment horizontal="left" vertical="center"/>
    </xf>
    <xf numFmtId="0" fontId="0" fillId="5" borderId="18" xfId="0" applyFill="1" applyBorder="1" applyAlignment="1">
      <alignment horizontal="left"/>
    </xf>
    <xf numFmtId="0" fontId="0" fillId="5" borderId="23" xfId="0" applyFill="1" applyBorder="1" applyAlignment="1">
      <alignment horizontal="left"/>
    </xf>
    <xf numFmtId="0" fontId="10" fillId="2" borderId="0" xfId="0" applyFont="1" applyFill="1">
      <alignment vertical="center"/>
    </xf>
    <xf numFmtId="0" fontId="24" fillId="9" borderId="0" xfId="0" applyFont="1" applyFill="1">
      <alignment vertical="center"/>
    </xf>
    <xf numFmtId="0" fontId="24" fillId="8" borderId="0" xfId="0" applyFont="1" applyFill="1">
      <alignment vertical="center"/>
    </xf>
    <xf numFmtId="0" fontId="0" fillId="8" borderId="0" xfId="0" applyFill="1">
      <alignment vertical="center"/>
    </xf>
    <xf numFmtId="0" fontId="0" fillId="9" borderId="0" xfId="0" applyFill="1">
      <alignment vertical="center"/>
    </xf>
    <xf numFmtId="0" fontId="0" fillId="5" borderId="5" xfId="0" applyFill="1" applyBorder="1" applyAlignment="1">
      <alignment horizontal="left"/>
    </xf>
    <xf numFmtId="0" fontId="0" fillId="5" borderId="0" xfId="0" applyFill="1" applyAlignment="1">
      <alignment horizontal="left" vertical="top"/>
    </xf>
    <xf numFmtId="0" fontId="19" fillId="2" borderId="0" xfId="0" applyFont="1" applyFill="1" applyProtection="1">
      <alignment vertical="center"/>
      <protection locked="0"/>
    </xf>
    <xf numFmtId="0" fontId="0" fillId="0" borderId="23" xfId="0" applyBorder="1">
      <alignment vertical="center"/>
    </xf>
    <xf numFmtId="0" fontId="26" fillId="2" borderId="0" xfId="0" applyFont="1" applyFill="1" applyAlignment="1" applyProtection="1">
      <alignment horizontal="center" vertical="center"/>
      <protection locked="0"/>
    </xf>
    <xf numFmtId="0" fontId="26" fillId="2" borderId="0" xfId="0" applyFont="1" applyFill="1" applyAlignment="1">
      <alignment horizontal="center" vertical="center"/>
    </xf>
    <xf numFmtId="0" fontId="47" fillId="5" borderId="0" xfId="0" applyFont="1" applyFill="1">
      <alignment vertical="center"/>
    </xf>
    <xf numFmtId="0" fontId="0" fillId="2" borderId="0" xfId="0" applyFill="1" applyAlignment="1">
      <alignment horizontal="left" vertical="center"/>
    </xf>
    <xf numFmtId="0" fontId="0" fillId="2" borderId="37" xfId="0" applyFill="1" applyBorder="1" applyAlignment="1">
      <alignment horizontal="left" vertical="center"/>
    </xf>
    <xf numFmtId="0" fontId="0" fillId="2" borderId="56" xfId="0" applyFill="1" applyBorder="1" applyAlignment="1">
      <alignment horizontal="left" vertical="center"/>
    </xf>
    <xf numFmtId="0" fontId="0" fillId="2" borderId="40" xfId="0" applyFill="1" applyBorder="1" applyAlignment="1">
      <alignment horizontal="left" vertical="center"/>
    </xf>
    <xf numFmtId="0" fontId="20" fillId="2" borderId="0" xfId="0" applyFont="1" applyFill="1" applyAlignment="1">
      <alignment horizontal="left" vertical="center"/>
    </xf>
    <xf numFmtId="0" fontId="0" fillId="5" borderId="8" xfId="0" applyFill="1" applyBorder="1" applyAlignment="1">
      <alignment horizontal="center" vertical="center"/>
    </xf>
    <xf numFmtId="0" fontId="0" fillId="5" borderId="10" xfId="0" applyFill="1" applyBorder="1">
      <alignment vertical="center"/>
    </xf>
    <xf numFmtId="0" fontId="20" fillId="5" borderId="0" xfId="0" applyFont="1" applyFill="1">
      <alignment vertical="center"/>
    </xf>
    <xf numFmtId="0" fontId="20" fillId="5" borderId="49" xfId="0" applyFont="1" applyFill="1" applyBorder="1">
      <alignment vertical="center"/>
    </xf>
    <xf numFmtId="0" fontId="20" fillId="5" borderId="56" xfId="0" applyFont="1" applyFill="1" applyBorder="1">
      <alignment vertical="center"/>
    </xf>
    <xf numFmtId="0" fontId="20" fillId="5" borderId="31" xfId="0" applyFont="1" applyFill="1" applyBorder="1">
      <alignment vertical="center"/>
    </xf>
    <xf numFmtId="0" fontId="0" fillId="0" borderId="5" xfId="0" applyBorder="1">
      <alignment vertical="center"/>
    </xf>
    <xf numFmtId="0" fontId="0" fillId="2" borderId="55" xfId="0" applyFill="1" applyBorder="1" applyAlignment="1">
      <alignment horizontal="center" vertical="center"/>
    </xf>
    <xf numFmtId="0" fontId="19" fillId="0" borderId="47" xfId="0" applyFont="1" applyBorder="1">
      <alignment vertical="center"/>
    </xf>
    <xf numFmtId="0" fontId="20" fillId="5" borderId="5" xfId="0" applyFont="1" applyFill="1" applyBorder="1">
      <alignment vertical="center"/>
    </xf>
    <xf numFmtId="0" fontId="20" fillId="5" borderId="23" xfId="0" applyFont="1" applyFill="1" applyBorder="1">
      <alignment vertical="center"/>
    </xf>
    <xf numFmtId="0" fontId="20" fillId="5" borderId="30" xfId="0" applyFont="1" applyFill="1" applyBorder="1">
      <alignment vertical="center"/>
    </xf>
    <xf numFmtId="0" fontId="20" fillId="5" borderId="9" xfId="0" applyFont="1" applyFill="1" applyBorder="1">
      <alignment vertical="center"/>
    </xf>
    <xf numFmtId="0" fontId="0" fillId="5" borderId="5" xfId="0" applyFill="1" applyBorder="1" applyAlignment="1">
      <alignment vertical="top"/>
    </xf>
    <xf numFmtId="0" fontId="27" fillId="2" borderId="10" xfId="0" applyFont="1" applyFill="1" applyBorder="1" applyAlignment="1">
      <alignment horizontal="center" vertical="center"/>
    </xf>
    <xf numFmtId="0" fontId="27" fillId="2" borderId="8" xfId="0" applyFont="1" applyFill="1" applyBorder="1" applyAlignment="1">
      <alignment horizontal="center" vertical="center"/>
    </xf>
    <xf numFmtId="0" fontId="27" fillId="2" borderId="24" xfId="0" applyFont="1" applyFill="1" applyBorder="1" applyAlignment="1">
      <alignment horizontal="center" vertical="center"/>
    </xf>
    <xf numFmtId="0" fontId="28" fillId="8" borderId="0" xfId="0" applyFont="1" applyFill="1" applyAlignment="1">
      <alignment horizontal="center" vertical="center"/>
    </xf>
    <xf numFmtId="0" fontId="10" fillId="0" borderId="60" xfId="0" applyFont="1" applyBorder="1" applyAlignment="1">
      <alignment horizontal="left" vertical="center" wrapText="1"/>
    </xf>
    <xf numFmtId="0" fontId="10" fillId="0" borderId="11" xfId="0" applyFont="1" applyBorder="1" applyAlignment="1">
      <alignment horizontal="left" vertical="center" wrapText="1"/>
    </xf>
    <xf numFmtId="0" fontId="40" fillId="0" borderId="45" xfId="0" applyFont="1" applyBorder="1" applyAlignment="1">
      <alignment horizontal="left" vertical="center" wrapText="1"/>
    </xf>
    <xf numFmtId="0" fontId="40" fillId="0" borderId="22" xfId="0" applyFont="1" applyBorder="1" applyAlignment="1">
      <alignment horizontal="left" vertical="center" wrapText="1"/>
    </xf>
    <xf numFmtId="0" fontId="40" fillId="0" borderId="35" xfId="0" applyFont="1" applyBorder="1" applyAlignment="1">
      <alignment horizontal="left" vertical="center" wrapText="1"/>
    </xf>
    <xf numFmtId="0" fontId="37" fillId="0" borderId="54" xfId="0" applyFont="1" applyBorder="1" applyAlignment="1">
      <alignment horizontal="justify" vertical="center" wrapText="1"/>
    </xf>
    <xf numFmtId="0" fontId="37" fillId="0" borderId="47" xfId="0" applyFont="1" applyBorder="1" applyAlignment="1">
      <alignment horizontal="justify" vertical="center" wrapText="1"/>
    </xf>
    <xf numFmtId="0" fontId="37" fillId="0" borderId="57" xfId="0" applyFont="1" applyBorder="1" applyAlignment="1">
      <alignment horizontal="justify" vertical="center" wrapText="1"/>
    </xf>
    <xf numFmtId="0" fontId="10" fillId="0" borderId="5" xfId="0" applyFont="1" applyBorder="1" applyAlignment="1">
      <alignment horizontal="justify" vertical="center" wrapText="1"/>
    </xf>
    <xf numFmtId="0" fontId="10" fillId="0" borderId="0" xfId="0" applyFont="1" applyAlignment="1">
      <alignment horizontal="justify" vertical="center" wrapText="1"/>
    </xf>
    <xf numFmtId="0" fontId="10" fillId="0" borderId="37" xfId="0" applyFont="1" applyBorder="1" applyAlignment="1">
      <alignment horizontal="justify" vertical="center" wrapText="1"/>
    </xf>
    <xf numFmtId="0" fontId="37" fillId="0" borderId="5" xfId="0" applyFont="1" applyBorder="1" applyAlignment="1">
      <alignment horizontal="justify" vertical="center" wrapText="1"/>
    </xf>
    <xf numFmtId="0" fontId="37" fillId="0" borderId="0" xfId="0" applyFont="1" applyAlignment="1">
      <alignment horizontal="justify" vertical="center" wrapText="1"/>
    </xf>
    <xf numFmtId="0" fontId="37" fillId="0" borderId="37" xfId="0" applyFont="1" applyBorder="1" applyAlignment="1">
      <alignment horizontal="justify" vertical="center" wrapText="1"/>
    </xf>
    <xf numFmtId="0" fontId="10" fillId="0" borderId="60" xfId="0" applyFont="1" applyBorder="1" applyAlignment="1">
      <alignment horizontal="justify" vertical="center" wrapText="1"/>
    </xf>
    <xf numFmtId="0" fontId="10" fillId="0" borderId="11" xfId="0" applyFont="1" applyBorder="1" applyAlignment="1">
      <alignment horizontal="justify" vertical="center" wrapText="1"/>
    </xf>
    <xf numFmtId="0" fontId="38" fillId="0" borderId="213" xfId="0" applyFont="1" applyBorder="1" applyAlignment="1">
      <alignment horizontal="center" vertical="center" wrapText="1"/>
    </xf>
    <xf numFmtId="0" fontId="38" fillId="0" borderId="17" xfId="0" applyFont="1" applyBorder="1" applyAlignment="1">
      <alignment horizontal="center" vertical="center" wrapText="1"/>
    </xf>
    <xf numFmtId="0" fontId="38" fillId="0" borderId="215" xfId="0" applyFont="1" applyBorder="1" applyAlignment="1">
      <alignment horizontal="center" vertical="center" wrapText="1"/>
    </xf>
    <xf numFmtId="0" fontId="38" fillId="0" borderId="121" xfId="0" applyFont="1" applyBorder="1" applyAlignment="1">
      <alignment horizontal="left" vertical="center" wrapText="1"/>
    </xf>
    <xf numFmtId="0" fontId="38" fillId="0" borderId="214" xfId="0" applyFont="1" applyBorder="1" applyAlignment="1">
      <alignment horizontal="left" vertical="center" wrapText="1"/>
    </xf>
    <xf numFmtId="0" fontId="38" fillId="0" borderId="19" xfId="0" applyFont="1" applyBorder="1" applyAlignment="1">
      <alignment horizontal="left" vertical="center" wrapText="1"/>
    </xf>
    <xf numFmtId="0" fontId="0" fillId="8" borderId="119" xfId="0" applyFill="1" applyBorder="1" applyAlignment="1">
      <alignment horizontal="center" vertical="center"/>
    </xf>
    <xf numFmtId="0" fontId="0" fillId="8" borderId="22" xfId="0" applyFill="1" applyBorder="1" applyAlignment="1">
      <alignment horizontal="center" vertical="center"/>
    </xf>
    <xf numFmtId="0" fontId="0" fillId="8" borderId="50" xfId="0" applyFill="1" applyBorder="1" applyAlignment="1">
      <alignment horizontal="center" vertical="center"/>
    </xf>
    <xf numFmtId="38" fontId="0" fillId="4" borderId="0" xfId="1" applyFont="1" applyFill="1" applyBorder="1" applyAlignment="1" applyProtection="1">
      <alignment vertical="center" shrinkToFit="1"/>
    </xf>
    <xf numFmtId="38" fontId="0" fillId="4" borderId="22" xfId="1" applyFont="1" applyFill="1" applyBorder="1" applyAlignment="1" applyProtection="1">
      <alignment vertical="center" shrinkToFit="1"/>
    </xf>
    <xf numFmtId="0" fontId="0" fillId="6" borderId="5" xfId="0" applyFill="1" applyBorder="1" applyAlignment="1">
      <alignment horizontal="center" vertical="center"/>
    </xf>
    <xf numFmtId="0" fontId="0" fillId="6" borderId="0" xfId="0" applyFill="1" applyAlignment="1">
      <alignment horizontal="center" vertical="center"/>
    </xf>
    <xf numFmtId="0" fontId="0" fillId="6" borderId="134" xfId="0" applyFill="1" applyBorder="1" applyAlignment="1">
      <alignment horizontal="center" vertical="center"/>
    </xf>
    <xf numFmtId="0" fontId="0" fillId="6" borderId="4" xfId="0" applyFill="1" applyBorder="1" applyAlignment="1">
      <alignment horizontal="center" vertical="center"/>
    </xf>
    <xf numFmtId="0" fontId="0" fillId="6" borderId="1" xfId="0" applyFill="1" applyBorder="1" applyAlignment="1">
      <alignment horizontal="center" vertical="center"/>
    </xf>
    <xf numFmtId="0" fontId="0" fillId="6" borderId="167" xfId="0" applyFill="1" applyBorder="1" applyAlignment="1">
      <alignment horizontal="center" vertical="center"/>
    </xf>
    <xf numFmtId="0" fontId="0" fillId="9" borderId="135" xfId="0" applyFill="1" applyBorder="1" applyAlignment="1">
      <alignment horizontal="center" vertical="center"/>
    </xf>
    <xf numFmtId="0" fontId="0" fillId="9" borderId="23" xfId="0" applyFill="1" applyBorder="1" applyAlignment="1">
      <alignment horizontal="center" vertical="center"/>
    </xf>
    <xf numFmtId="0" fontId="0" fillId="9" borderId="30" xfId="0" applyFill="1" applyBorder="1" applyAlignment="1">
      <alignment horizontal="center" vertical="center"/>
    </xf>
    <xf numFmtId="38" fontId="0" fillId="2" borderId="23" xfId="1" applyFont="1" applyFill="1" applyBorder="1" applyAlignment="1" applyProtection="1">
      <alignment vertical="center" shrinkToFit="1"/>
      <protection locked="0"/>
    </xf>
    <xf numFmtId="0" fontId="0" fillId="2" borderId="23" xfId="1" applyNumberFormat="1" applyFont="1" applyFill="1" applyBorder="1" applyAlignment="1" applyProtection="1">
      <alignment vertical="center"/>
    </xf>
    <xf numFmtId="0" fontId="0" fillId="2" borderId="39" xfId="1" applyNumberFormat="1" applyFont="1" applyFill="1" applyBorder="1" applyAlignment="1" applyProtection="1">
      <alignment vertical="center"/>
    </xf>
    <xf numFmtId="0" fontId="0" fillId="8" borderId="169" xfId="0" applyFill="1" applyBorder="1" applyAlignment="1">
      <alignment horizontal="center" vertical="center"/>
    </xf>
    <xf numFmtId="0" fontId="0" fillId="8" borderId="43" xfId="0" applyFill="1" applyBorder="1" applyAlignment="1">
      <alignment horizontal="center" vertical="center"/>
    </xf>
    <xf numFmtId="0" fontId="0" fillId="8" borderId="165" xfId="0" applyFill="1" applyBorder="1" applyAlignment="1">
      <alignment horizontal="center" vertical="center"/>
    </xf>
    <xf numFmtId="38" fontId="0" fillId="2" borderId="43" xfId="1" applyFont="1" applyFill="1" applyBorder="1" applyAlignment="1" applyProtection="1">
      <alignment vertical="center" shrinkToFit="1"/>
      <protection locked="0"/>
    </xf>
    <xf numFmtId="0" fontId="0" fillId="2" borderId="43" xfId="1" applyNumberFormat="1" applyFont="1" applyFill="1" applyBorder="1" applyAlignment="1" applyProtection="1">
      <alignment vertical="center"/>
    </xf>
    <xf numFmtId="0" fontId="0" fillId="2" borderId="44" xfId="1" applyNumberFormat="1" applyFont="1" applyFill="1" applyBorder="1" applyAlignment="1" applyProtection="1">
      <alignment vertical="center"/>
    </xf>
    <xf numFmtId="0" fontId="0" fillId="9" borderId="137" xfId="0" applyFill="1" applyBorder="1" applyAlignment="1">
      <alignment horizontal="center" vertical="center"/>
    </xf>
    <xf numFmtId="0" fontId="0" fillId="9" borderId="0" xfId="0" applyFill="1" applyAlignment="1">
      <alignment horizontal="center" vertical="center"/>
    </xf>
    <xf numFmtId="0" fontId="0" fillId="9" borderId="49" xfId="0" applyFill="1" applyBorder="1" applyAlignment="1">
      <alignment horizontal="center" vertical="center"/>
    </xf>
    <xf numFmtId="0" fontId="0" fillId="8" borderId="135" xfId="0" applyFill="1" applyBorder="1" applyAlignment="1">
      <alignment horizontal="center" vertical="center"/>
    </xf>
    <xf numFmtId="0" fontId="0" fillId="8" borderId="23" xfId="0" applyFill="1" applyBorder="1" applyAlignment="1">
      <alignment horizontal="center" vertical="center"/>
    </xf>
    <xf numFmtId="0" fontId="0" fillId="8" borderId="30" xfId="0" applyFill="1" applyBorder="1" applyAlignment="1">
      <alignment horizontal="center" vertical="center"/>
    </xf>
    <xf numFmtId="0" fontId="0" fillId="2" borderId="56" xfId="1" applyNumberFormat="1" applyFont="1" applyFill="1" applyBorder="1" applyAlignment="1" applyProtection="1">
      <alignment vertical="center"/>
    </xf>
    <xf numFmtId="0" fontId="0" fillId="2" borderId="40" xfId="1" applyNumberFormat="1" applyFont="1" applyFill="1" applyBorder="1" applyAlignment="1" applyProtection="1">
      <alignment vertical="center"/>
    </xf>
    <xf numFmtId="0" fontId="0" fillId="8" borderId="66" xfId="0" applyFill="1" applyBorder="1" applyAlignment="1">
      <alignment horizontal="center" vertical="center"/>
    </xf>
    <xf numFmtId="0" fontId="0" fillId="8" borderId="56" xfId="0" applyFill="1" applyBorder="1" applyAlignment="1">
      <alignment horizontal="center" vertical="center"/>
    </xf>
    <xf numFmtId="0" fontId="0" fillId="8" borderId="31" xfId="0" applyFill="1" applyBorder="1" applyAlignment="1">
      <alignment horizontal="center" vertical="center"/>
    </xf>
    <xf numFmtId="0" fontId="0" fillId="2" borderId="13" xfId="1" applyNumberFormat="1" applyFont="1" applyFill="1" applyBorder="1" applyAlignment="1" applyProtection="1">
      <alignment vertical="center" shrinkToFit="1"/>
    </xf>
    <xf numFmtId="0" fontId="0" fillId="2" borderId="14" xfId="1" applyNumberFormat="1" applyFont="1" applyFill="1" applyBorder="1" applyAlignment="1" applyProtection="1">
      <alignment vertical="center" shrinkToFit="1"/>
    </xf>
    <xf numFmtId="38" fontId="0" fillId="2" borderId="56" xfId="1" applyFont="1" applyFill="1" applyBorder="1" applyAlignment="1" applyProtection="1">
      <alignment vertical="center" shrinkToFit="1"/>
      <protection locked="0"/>
    </xf>
    <xf numFmtId="0" fontId="0" fillId="8" borderId="137" xfId="0" applyFill="1" applyBorder="1" applyAlignment="1">
      <alignment horizontal="center" vertical="center"/>
    </xf>
    <xf numFmtId="0" fontId="0" fillId="8" borderId="0" xfId="0" applyFill="1" applyAlignment="1">
      <alignment horizontal="center" vertical="center"/>
    </xf>
    <xf numFmtId="0" fontId="0" fillId="8" borderId="49" xfId="0" applyFill="1" applyBorder="1" applyAlignment="1">
      <alignment horizontal="center" vertical="center"/>
    </xf>
    <xf numFmtId="0" fontId="0" fillId="2" borderId="55" xfId="1" applyNumberFormat="1" applyFont="1" applyFill="1" applyBorder="1" applyAlignment="1" applyProtection="1">
      <alignment vertical="center" shrinkToFit="1"/>
    </xf>
    <xf numFmtId="38" fontId="0" fillId="2" borderId="0" xfId="1" applyFont="1" applyFill="1" applyBorder="1" applyAlignment="1" applyProtection="1">
      <alignment vertical="center" shrinkToFit="1"/>
      <protection locked="0"/>
    </xf>
    <xf numFmtId="0" fontId="0" fillId="2" borderId="0" xfId="1" applyNumberFormat="1" applyFont="1" applyFill="1" applyBorder="1" applyAlignment="1" applyProtection="1">
      <alignment vertical="center"/>
    </xf>
    <xf numFmtId="0" fontId="7" fillId="2" borderId="23" xfId="1" applyNumberFormat="1" applyFont="1" applyFill="1" applyBorder="1" applyAlignment="1" applyProtection="1">
      <alignment vertical="center"/>
    </xf>
    <xf numFmtId="0" fontId="7" fillId="2" borderId="39" xfId="1" applyNumberFormat="1" applyFont="1" applyFill="1" applyBorder="1" applyAlignment="1" applyProtection="1">
      <alignment vertical="center"/>
    </xf>
    <xf numFmtId="0" fontId="0" fillId="2" borderId="0" xfId="0" applyFill="1">
      <alignment vertical="center"/>
    </xf>
    <xf numFmtId="0" fontId="0" fillId="2" borderId="37" xfId="0" applyFill="1" applyBorder="1">
      <alignment vertical="center"/>
    </xf>
    <xf numFmtId="0" fontId="0" fillId="5" borderId="70" xfId="0" applyFill="1" applyBorder="1" applyAlignment="1">
      <alignment horizontal="center" vertical="center"/>
    </xf>
    <xf numFmtId="0" fontId="0" fillId="5" borderId="38" xfId="0" applyFill="1" applyBorder="1" applyAlignment="1">
      <alignment horizontal="center" vertical="center"/>
    </xf>
    <xf numFmtId="0" fontId="0" fillId="6" borderId="82" xfId="0" applyFill="1" applyBorder="1" applyAlignment="1">
      <alignment horizontal="center" vertical="center"/>
    </xf>
    <xf numFmtId="0" fontId="0" fillId="6" borderId="62" xfId="0" applyFill="1" applyBorder="1" applyAlignment="1">
      <alignment horizontal="center" vertical="center"/>
    </xf>
    <xf numFmtId="181" fontId="0" fillId="5" borderId="18" xfId="0" applyNumberFormat="1" applyFill="1" applyBorder="1">
      <alignment vertical="center"/>
    </xf>
    <xf numFmtId="181" fontId="0" fillId="5" borderId="23" xfId="0" applyNumberFormat="1" applyFill="1" applyBorder="1">
      <alignment vertical="center"/>
    </xf>
    <xf numFmtId="181" fontId="0" fillId="5" borderId="8" xfId="0" applyNumberFormat="1" applyFill="1" applyBorder="1">
      <alignment vertical="center"/>
    </xf>
    <xf numFmtId="181" fontId="0" fillId="5" borderId="24" xfId="0" applyNumberFormat="1" applyFill="1" applyBorder="1">
      <alignment vertical="center"/>
    </xf>
    <xf numFmtId="181" fontId="0" fillId="5" borderId="30" xfId="0" applyNumberFormat="1" applyFill="1" applyBorder="1">
      <alignment vertical="center"/>
    </xf>
    <xf numFmtId="0" fontId="0" fillId="6" borderId="59" xfId="0" applyFill="1" applyBorder="1" applyAlignment="1">
      <alignment horizontal="center" vertical="center"/>
    </xf>
    <xf numFmtId="179" fontId="0" fillId="5" borderId="29" xfId="0" applyNumberFormat="1" applyFill="1" applyBorder="1" applyAlignment="1">
      <alignment horizontal="center" vertical="center"/>
    </xf>
    <xf numFmtId="179" fontId="0" fillId="5" borderId="2" xfId="0" applyNumberFormat="1" applyFill="1" applyBorder="1" applyAlignment="1">
      <alignment horizontal="center" vertical="center"/>
    </xf>
    <xf numFmtId="179" fontId="0" fillId="5" borderId="3" xfId="0" applyNumberFormat="1" applyFill="1" applyBorder="1" applyAlignment="1">
      <alignment horizontal="center" vertical="center"/>
    </xf>
    <xf numFmtId="178" fontId="0" fillId="2" borderId="10" xfId="0" applyNumberFormat="1" applyFill="1" applyBorder="1" applyProtection="1">
      <alignment vertical="center"/>
      <protection locked="0"/>
    </xf>
    <xf numFmtId="178" fontId="0" fillId="2" borderId="8" xfId="0" applyNumberFormat="1" applyFill="1" applyBorder="1" applyProtection="1">
      <alignment vertical="center"/>
      <protection locked="0"/>
    </xf>
    <xf numFmtId="178" fontId="0" fillId="4" borderId="61" xfId="0" applyNumberFormat="1" applyFill="1" applyBorder="1">
      <alignment vertical="center"/>
    </xf>
    <xf numFmtId="178" fontId="0" fillId="4" borderId="1" xfId="0" applyNumberFormat="1" applyFill="1" applyBorder="1">
      <alignment vertical="center"/>
    </xf>
    <xf numFmtId="0" fontId="0" fillId="5" borderId="69" xfId="0" applyFill="1" applyBorder="1" applyAlignment="1">
      <alignment horizontal="center" vertical="center"/>
    </xf>
    <xf numFmtId="0" fontId="0" fillId="5" borderId="34" xfId="0" applyFill="1" applyBorder="1" applyAlignment="1">
      <alignment horizontal="center" vertical="center"/>
    </xf>
    <xf numFmtId="179" fontId="0" fillId="5" borderId="67" xfId="0" applyNumberFormat="1" applyFill="1" applyBorder="1" applyAlignment="1">
      <alignment horizontal="center" vertical="center"/>
    </xf>
    <xf numFmtId="179" fontId="0" fillId="5" borderId="58" xfId="0" applyNumberFormat="1" applyFill="1" applyBorder="1" applyAlignment="1">
      <alignment horizontal="center" vertical="center"/>
    </xf>
    <xf numFmtId="38" fontId="0" fillId="0" borderId="26" xfId="1" applyFont="1" applyBorder="1" applyAlignment="1" applyProtection="1">
      <alignment vertical="center" shrinkToFit="1"/>
      <protection locked="0"/>
    </xf>
    <xf numFmtId="38" fontId="0" fillId="0" borderId="36" xfId="1" applyFont="1" applyBorder="1" applyAlignment="1" applyProtection="1">
      <alignment vertical="center" shrinkToFit="1"/>
      <protection locked="0"/>
    </xf>
    <xf numFmtId="176" fontId="6" fillId="0" borderId="64" xfId="1" applyNumberFormat="1" applyFont="1" applyFill="1" applyBorder="1" applyAlignment="1" applyProtection="1">
      <alignment vertical="center" shrinkToFit="1"/>
      <protection locked="0"/>
    </xf>
    <xf numFmtId="176" fontId="6" fillId="0" borderId="60" xfId="1" applyNumberFormat="1" applyFont="1" applyFill="1" applyBorder="1" applyAlignment="1" applyProtection="1">
      <alignment vertical="center" shrinkToFit="1"/>
      <protection locked="0"/>
    </xf>
    <xf numFmtId="176" fontId="6" fillId="0" borderId="205" xfId="1" applyNumberFormat="1" applyFont="1" applyFill="1" applyBorder="1" applyAlignment="1" applyProtection="1">
      <alignment vertical="center" shrinkToFit="1"/>
      <protection locked="0"/>
    </xf>
    <xf numFmtId="176" fontId="6" fillId="0" borderId="36" xfId="1" applyNumberFormat="1" applyFont="1" applyFill="1" applyBorder="1" applyAlignment="1" applyProtection="1">
      <alignment vertical="center" shrinkToFit="1"/>
      <protection locked="0"/>
    </xf>
    <xf numFmtId="176" fontId="6" fillId="0" borderId="27" xfId="1" applyNumberFormat="1" applyFont="1" applyFill="1" applyBorder="1" applyAlignment="1" applyProtection="1">
      <alignment vertical="center" shrinkToFit="1"/>
      <protection locked="0"/>
    </xf>
    <xf numFmtId="176" fontId="6" fillId="0" borderId="26" xfId="1" applyNumberFormat="1" applyFont="1" applyFill="1" applyBorder="1" applyAlignment="1" applyProtection="1">
      <alignment vertical="center" shrinkToFit="1"/>
      <protection locked="0"/>
    </xf>
    <xf numFmtId="38" fontId="0" fillId="0" borderId="10" xfId="1" applyFont="1" applyBorder="1" applyAlignment="1" applyProtection="1">
      <alignment vertical="center" shrinkToFit="1"/>
      <protection locked="0"/>
    </xf>
    <xf numFmtId="38" fontId="0" fillId="0" borderId="8" xfId="1" applyFont="1" applyBorder="1" applyAlignment="1" applyProtection="1">
      <alignment vertical="center" shrinkToFit="1"/>
      <protection locked="0"/>
    </xf>
    <xf numFmtId="178" fontId="0" fillId="2" borderId="172" xfId="0" applyNumberFormat="1" applyFill="1" applyBorder="1" applyProtection="1">
      <alignment vertical="center"/>
      <protection locked="0"/>
    </xf>
    <xf numFmtId="178" fontId="0" fillId="2" borderId="173" xfId="0" applyNumberFormat="1" applyFill="1" applyBorder="1" applyProtection="1">
      <alignment vertical="center"/>
      <protection locked="0"/>
    </xf>
    <xf numFmtId="178" fontId="0" fillId="2" borderId="174" xfId="0" applyNumberFormat="1" applyFill="1" applyBorder="1" applyProtection="1">
      <alignment vertical="center"/>
      <protection locked="0"/>
    </xf>
    <xf numFmtId="181" fontId="0" fillId="5" borderId="54" xfId="0" applyNumberFormat="1" applyFill="1" applyBorder="1">
      <alignment vertical="center"/>
    </xf>
    <xf numFmtId="181" fontId="0" fillId="5" borderId="47" xfId="0" applyNumberFormat="1" applyFill="1" applyBorder="1">
      <alignment vertical="center"/>
    </xf>
    <xf numFmtId="181" fontId="0" fillId="5" borderId="36" xfId="0" applyNumberFormat="1" applyFill="1" applyBorder="1">
      <alignment vertical="center"/>
    </xf>
    <xf numFmtId="181" fontId="0" fillId="5" borderId="27" xfId="0" applyNumberFormat="1" applyFill="1" applyBorder="1">
      <alignment vertical="center"/>
    </xf>
    <xf numFmtId="178" fontId="0" fillId="2" borderId="26" xfId="0" applyNumberFormat="1" applyFill="1" applyBorder="1" applyProtection="1">
      <alignment vertical="center"/>
      <protection locked="0"/>
    </xf>
    <xf numFmtId="178" fontId="0" fillId="2" borderId="36" xfId="0" applyNumberFormat="1" applyFill="1" applyBorder="1" applyProtection="1">
      <alignment vertical="center"/>
      <protection locked="0"/>
    </xf>
    <xf numFmtId="0" fontId="0" fillId="5" borderId="18" xfId="0" applyFill="1" applyBorder="1" applyAlignment="1">
      <alignment horizontal="center" vertical="center"/>
    </xf>
    <xf numFmtId="0" fontId="0" fillId="5" borderId="23" xfId="0" applyFill="1" applyBorder="1" applyAlignment="1">
      <alignment horizontal="center" vertical="center"/>
    </xf>
    <xf numFmtId="0" fontId="0" fillId="5" borderId="9" xfId="0" applyFill="1" applyBorder="1" applyAlignment="1">
      <alignment horizontal="center" vertical="center"/>
    </xf>
    <xf numFmtId="0" fontId="0" fillId="5" borderId="56" xfId="0" applyFill="1" applyBorder="1" applyAlignment="1">
      <alignment horizontal="center" vertical="center"/>
    </xf>
    <xf numFmtId="0" fontId="0" fillId="5" borderId="6" xfId="0" applyFill="1" applyBorder="1">
      <alignment vertical="center"/>
    </xf>
    <xf numFmtId="0" fontId="0" fillId="5" borderId="2" xfId="0" applyFill="1" applyBorder="1">
      <alignment vertical="center"/>
    </xf>
    <xf numFmtId="0" fontId="0" fillId="5" borderId="36" xfId="0" applyFill="1" applyBorder="1" applyAlignment="1">
      <alignment horizontal="center" vertical="center"/>
    </xf>
    <xf numFmtId="0" fontId="0" fillId="5" borderId="8" xfId="0" applyFill="1" applyBorder="1" applyAlignment="1">
      <alignment horizontal="center" vertical="center"/>
    </xf>
    <xf numFmtId="0" fontId="0" fillId="5" borderId="123" xfId="0" applyFill="1" applyBorder="1" applyAlignment="1">
      <alignment horizontal="center" vertical="center"/>
    </xf>
    <xf numFmtId="0" fontId="0" fillId="5" borderId="179" xfId="0" applyFill="1" applyBorder="1" applyAlignment="1">
      <alignment horizontal="center" vertical="center"/>
    </xf>
    <xf numFmtId="181" fontId="0" fillId="5" borderId="10" xfId="0" applyNumberFormat="1" applyFill="1" applyBorder="1">
      <alignment vertical="center"/>
    </xf>
    <xf numFmtId="181" fontId="0" fillId="5" borderId="13" xfId="0" applyNumberFormat="1" applyFill="1" applyBorder="1">
      <alignment vertical="center"/>
    </xf>
    <xf numFmtId="181" fontId="0" fillId="5" borderId="148" xfId="0" applyNumberFormat="1" applyFill="1" applyBorder="1">
      <alignment vertical="center"/>
    </xf>
    <xf numFmtId="181" fontId="0" fillId="5" borderId="149" xfId="0" applyNumberFormat="1" applyFill="1" applyBorder="1">
      <alignment vertical="center"/>
    </xf>
    <xf numFmtId="181" fontId="0" fillId="5" borderId="150" xfId="0" applyNumberFormat="1" applyFill="1" applyBorder="1">
      <alignment vertical="center"/>
    </xf>
    <xf numFmtId="178" fontId="0" fillId="2" borderId="148" xfId="0" applyNumberFormat="1" applyFill="1" applyBorder="1" applyProtection="1">
      <alignment vertical="center"/>
      <protection locked="0"/>
    </xf>
    <xf numFmtId="178" fontId="0" fillId="2" borderId="149" xfId="0" applyNumberFormat="1" applyFill="1" applyBorder="1" applyProtection="1">
      <alignment vertical="center"/>
      <protection locked="0"/>
    </xf>
    <xf numFmtId="178" fontId="0" fillId="2" borderId="151" xfId="0" applyNumberFormat="1" applyFill="1" applyBorder="1" applyProtection="1">
      <alignment vertical="center"/>
      <protection locked="0"/>
    </xf>
    <xf numFmtId="178" fontId="0" fillId="2" borderId="175" xfId="0" applyNumberFormat="1" applyFill="1" applyBorder="1" applyProtection="1">
      <alignment vertical="center"/>
      <protection locked="0"/>
    </xf>
    <xf numFmtId="178" fontId="0" fillId="2" borderId="152" xfId="0" applyNumberFormat="1" applyFill="1" applyBorder="1" applyProtection="1">
      <alignment vertical="center"/>
      <protection locked="0"/>
    </xf>
    <xf numFmtId="178" fontId="0" fillId="2" borderId="153" xfId="0" applyNumberFormat="1" applyFill="1" applyBorder="1" applyProtection="1">
      <alignment vertical="center"/>
      <protection locked="0"/>
    </xf>
    <xf numFmtId="178" fontId="0" fillId="2" borderId="155" xfId="0" applyNumberFormat="1" applyFill="1" applyBorder="1" applyProtection="1">
      <alignment vertical="center"/>
      <protection locked="0"/>
    </xf>
    <xf numFmtId="0" fontId="0" fillId="5" borderId="18" xfId="0" applyFill="1" applyBorder="1" applyAlignment="1">
      <alignment horizontal="center" vertical="center" wrapText="1"/>
    </xf>
    <xf numFmtId="0" fontId="0" fillId="5" borderId="23" xfId="0" applyFill="1" applyBorder="1" applyAlignment="1">
      <alignment horizontal="center" vertical="center" wrapText="1"/>
    </xf>
    <xf numFmtId="0" fontId="0" fillId="5" borderId="30" xfId="0" applyFill="1" applyBorder="1" applyAlignment="1">
      <alignment horizontal="center" vertical="center" wrapText="1"/>
    </xf>
    <xf numFmtId="0" fontId="0" fillId="5" borderId="5" xfId="0" applyFill="1" applyBorder="1" applyAlignment="1">
      <alignment horizontal="center" vertical="center" wrapText="1"/>
    </xf>
    <xf numFmtId="0" fontId="0" fillId="5" borderId="0" xfId="0" applyFill="1" applyAlignment="1">
      <alignment horizontal="center" vertical="center" wrapText="1"/>
    </xf>
    <xf numFmtId="0" fontId="0" fillId="5" borderId="49" xfId="0" applyFill="1" applyBorder="1" applyAlignment="1">
      <alignment horizontal="center" vertical="center" wrapText="1"/>
    </xf>
    <xf numFmtId="0" fontId="0" fillId="5" borderId="4" xfId="0" applyFill="1" applyBorder="1" applyAlignment="1">
      <alignment horizontal="center" vertical="center" wrapText="1"/>
    </xf>
    <xf numFmtId="0" fontId="0" fillId="5" borderId="1" xfId="0" applyFill="1" applyBorder="1" applyAlignment="1">
      <alignment horizontal="center" vertical="center" wrapText="1"/>
    </xf>
    <xf numFmtId="0" fontId="0" fillId="5" borderId="59" xfId="0" applyFill="1" applyBorder="1" applyAlignment="1">
      <alignment horizontal="center" vertical="center" wrapText="1"/>
    </xf>
    <xf numFmtId="0" fontId="0" fillId="2" borderId="10" xfId="0" applyFill="1" applyBorder="1" applyAlignment="1" applyProtection="1">
      <alignment vertical="center" shrinkToFit="1"/>
      <protection locked="0"/>
    </xf>
    <xf numFmtId="0" fontId="0" fillId="2" borderId="8" xfId="0" applyFill="1" applyBorder="1" applyAlignment="1" applyProtection="1">
      <alignment vertical="center" shrinkToFit="1"/>
      <protection locked="0"/>
    </xf>
    <xf numFmtId="0" fontId="0" fillId="2" borderId="24" xfId="0" applyFill="1" applyBorder="1" applyAlignment="1" applyProtection="1">
      <alignment vertical="center" shrinkToFit="1"/>
      <protection locked="0"/>
    </xf>
    <xf numFmtId="0" fontId="0" fillId="2" borderId="38" xfId="0" applyFill="1" applyBorder="1" applyAlignment="1" applyProtection="1">
      <alignment vertical="center" shrinkToFit="1"/>
      <protection locked="0"/>
    </xf>
    <xf numFmtId="0" fontId="0" fillId="5" borderId="30" xfId="0" applyFill="1" applyBorder="1" applyAlignment="1">
      <alignment horizontal="center" vertical="center"/>
    </xf>
    <xf numFmtId="0" fontId="0" fillId="5" borderId="5" xfId="0" applyFill="1" applyBorder="1" applyAlignment="1">
      <alignment horizontal="center" vertical="center"/>
    </xf>
    <xf numFmtId="0" fontId="0" fillId="5" borderId="0" xfId="0" applyFill="1" applyAlignment="1">
      <alignment horizontal="center" vertical="center"/>
    </xf>
    <xf numFmtId="0" fontId="0" fillId="5" borderId="49" xfId="0" applyFill="1" applyBorder="1" applyAlignment="1">
      <alignment horizontal="center" vertical="center"/>
    </xf>
    <xf numFmtId="0" fontId="0" fillId="5" borderId="4" xfId="0" applyFill="1" applyBorder="1" applyAlignment="1">
      <alignment horizontal="center" vertical="center"/>
    </xf>
    <xf numFmtId="0" fontId="0" fillId="5" borderId="1" xfId="0" applyFill="1" applyBorder="1" applyAlignment="1">
      <alignment horizontal="center" vertical="center"/>
    </xf>
    <xf numFmtId="0" fontId="0" fillId="5" borderId="59" xfId="0" applyFill="1" applyBorder="1" applyAlignment="1">
      <alignment horizontal="center" vertical="center"/>
    </xf>
    <xf numFmtId="0" fontId="0" fillId="2" borderId="61" xfId="0" applyFill="1" applyBorder="1" applyAlignment="1" applyProtection="1">
      <alignment vertical="top" wrapText="1" shrinkToFit="1"/>
      <protection locked="0"/>
    </xf>
    <xf numFmtId="0" fontId="0" fillId="2" borderId="1" xfId="0" applyFill="1" applyBorder="1" applyAlignment="1" applyProtection="1">
      <alignment vertical="top" shrinkToFit="1"/>
      <protection locked="0"/>
    </xf>
    <xf numFmtId="0" fontId="0" fillId="2" borderId="62" xfId="0" applyFill="1" applyBorder="1" applyAlignment="1" applyProtection="1">
      <alignment vertical="top" shrinkToFit="1"/>
      <protection locked="0"/>
    </xf>
    <xf numFmtId="0" fontId="0" fillId="5" borderId="6" xfId="0" applyFill="1" applyBorder="1" applyAlignment="1">
      <alignment horizontal="center" vertical="center"/>
    </xf>
    <xf numFmtId="0" fontId="0" fillId="5" borderId="2" xfId="0" applyFill="1" applyBorder="1" applyAlignment="1">
      <alignment horizontal="center" vertical="center"/>
    </xf>
    <xf numFmtId="0" fontId="0" fillId="5" borderId="58" xfId="0" applyFill="1" applyBorder="1" applyAlignment="1">
      <alignment horizontal="center" vertical="center"/>
    </xf>
    <xf numFmtId="0" fontId="0" fillId="2" borderId="29" xfId="0" applyFill="1" applyBorder="1" applyAlignment="1" applyProtection="1">
      <alignment vertical="center" shrinkToFit="1"/>
      <protection locked="0"/>
    </xf>
    <xf numFmtId="0" fontId="0" fillId="2" borderId="2" xfId="0" applyFill="1" applyBorder="1" applyAlignment="1" applyProtection="1">
      <alignment vertical="center" shrinkToFit="1"/>
      <protection locked="0"/>
    </xf>
    <xf numFmtId="0" fontId="0" fillId="2" borderId="3" xfId="0" applyFill="1" applyBorder="1" applyAlignment="1" applyProtection="1">
      <alignment vertical="center" shrinkToFit="1"/>
      <protection locked="0"/>
    </xf>
    <xf numFmtId="38" fontId="0" fillId="2" borderId="21" xfId="1" applyFont="1" applyFill="1" applyBorder="1" applyAlignment="1" applyProtection="1">
      <alignment horizontal="right" vertical="center" shrinkToFit="1"/>
      <protection locked="0"/>
    </xf>
    <xf numFmtId="38" fontId="0" fillId="2" borderId="22" xfId="1" applyFont="1" applyFill="1" applyBorder="1" applyAlignment="1" applyProtection="1">
      <alignment horizontal="right" vertical="center" shrinkToFit="1"/>
      <protection locked="0"/>
    </xf>
    <xf numFmtId="38" fontId="0" fillId="2" borderId="50" xfId="1" applyFont="1" applyFill="1" applyBorder="1" applyAlignment="1" applyProtection="1">
      <alignment horizontal="right" vertical="center" shrinkToFit="1"/>
      <protection locked="0"/>
    </xf>
    <xf numFmtId="0" fontId="0" fillId="5" borderId="46" xfId="0" applyFill="1" applyBorder="1" applyAlignment="1">
      <alignment horizontal="center" vertical="center"/>
    </xf>
    <xf numFmtId="0" fontId="0" fillId="5" borderId="47" xfId="0" applyFill="1" applyBorder="1" applyAlignment="1">
      <alignment horizontal="center" vertical="center"/>
    </xf>
    <xf numFmtId="0" fontId="0" fillId="5" borderId="57" xfId="0" applyFill="1" applyBorder="1" applyAlignment="1">
      <alignment horizontal="center" vertical="center"/>
    </xf>
    <xf numFmtId="0" fontId="0" fillId="5" borderId="55" xfId="0" applyFill="1" applyBorder="1" applyAlignment="1">
      <alignment horizontal="center" vertical="center"/>
    </xf>
    <xf numFmtId="0" fontId="0" fillId="5" borderId="37" xfId="0" applyFill="1" applyBorder="1" applyAlignment="1">
      <alignment horizontal="center" vertical="center"/>
    </xf>
    <xf numFmtId="0" fontId="0" fillId="5" borderId="14" xfId="0" applyFill="1" applyBorder="1" applyAlignment="1">
      <alignment horizontal="center" vertical="center"/>
    </xf>
    <xf numFmtId="0" fontId="0" fillId="5" borderId="40" xfId="0" applyFill="1" applyBorder="1" applyAlignment="1">
      <alignment horizontal="center" vertical="center"/>
    </xf>
    <xf numFmtId="0" fontId="0" fillId="5" borderId="26" xfId="0" applyFill="1" applyBorder="1" applyAlignment="1">
      <alignment horizontal="center" vertical="center"/>
    </xf>
    <xf numFmtId="0" fontId="0" fillId="5" borderId="27" xfId="0" applyFill="1" applyBorder="1" applyAlignment="1">
      <alignment horizontal="center" vertical="center"/>
    </xf>
    <xf numFmtId="0" fontId="0" fillId="5" borderId="24" xfId="0" applyFill="1" applyBorder="1" applyAlignment="1">
      <alignment horizontal="center" vertical="center"/>
    </xf>
    <xf numFmtId="0" fontId="0" fillId="5" borderId="31" xfId="0" applyFill="1" applyBorder="1" applyAlignment="1">
      <alignment horizontal="center" vertical="center"/>
    </xf>
    <xf numFmtId="0" fontId="0" fillId="5" borderId="10" xfId="0" applyFill="1" applyBorder="1" applyAlignment="1">
      <alignment horizontal="center" vertical="center"/>
    </xf>
    <xf numFmtId="0" fontId="0" fillId="2" borderId="26" xfId="0" applyFill="1" applyBorder="1" applyAlignment="1" applyProtection="1">
      <alignment vertical="center" shrinkToFit="1"/>
      <protection locked="0"/>
    </xf>
    <xf numFmtId="0" fontId="0" fillId="2" borderId="36" xfId="0" applyFill="1" applyBorder="1" applyAlignment="1" applyProtection="1">
      <alignment vertical="center" shrinkToFit="1"/>
      <protection locked="0"/>
    </xf>
    <xf numFmtId="0" fontId="0" fillId="2" borderId="27" xfId="0" applyFill="1" applyBorder="1" applyAlignment="1" applyProtection="1">
      <alignment vertical="center" shrinkToFit="1"/>
      <protection locked="0"/>
    </xf>
    <xf numFmtId="0" fontId="0" fillId="2" borderId="34" xfId="0" applyFill="1" applyBorder="1" applyAlignment="1" applyProtection="1">
      <alignment vertical="center" shrinkToFit="1"/>
      <protection locked="0"/>
    </xf>
    <xf numFmtId="0" fontId="0" fillId="2" borderId="21" xfId="0" applyFill="1" applyBorder="1" applyAlignment="1" applyProtection="1">
      <alignment vertical="center" shrinkToFit="1"/>
      <protection locked="0"/>
    </xf>
    <xf numFmtId="0" fontId="0" fillId="2" borderId="22" xfId="0" applyFill="1" applyBorder="1" applyAlignment="1" applyProtection="1">
      <alignment vertical="center" shrinkToFit="1"/>
      <protection locked="0"/>
    </xf>
    <xf numFmtId="0" fontId="0" fillId="2" borderId="35" xfId="0" applyFill="1" applyBorder="1" applyAlignment="1" applyProtection="1">
      <alignment vertical="center" shrinkToFit="1"/>
      <protection locked="0"/>
    </xf>
    <xf numFmtId="0" fontId="0" fillId="5" borderId="21" xfId="0" applyFill="1" applyBorder="1" applyAlignment="1">
      <alignment horizontal="center" vertical="center"/>
    </xf>
    <xf numFmtId="0" fontId="0" fillId="5" borderId="22" xfId="0" applyFill="1" applyBorder="1" applyAlignment="1">
      <alignment horizontal="center" vertical="center"/>
    </xf>
    <xf numFmtId="0" fontId="0" fillId="5" borderId="50" xfId="0" applyFill="1" applyBorder="1" applyAlignment="1">
      <alignment horizontal="center" vertical="center"/>
    </xf>
    <xf numFmtId="38" fontId="0" fillId="2" borderId="45" xfId="1" applyFont="1" applyFill="1" applyBorder="1" applyAlignment="1" applyProtection="1">
      <alignment horizontal="right" vertical="center" shrinkToFit="1"/>
      <protection locked="0"/>
    </xf>
    <xf numFmtId="38" fontId="0" fillId="2" borderId="35" xfId="1" applyFont="1" applyFill="1" applyBorder="1" applyAlignment="1" applyProtection="1">
      <alignment horizontal="right" vertical="center" shrinkToFit="1"/>
      <protection locked="0"/>
    </xf>
    <xf numFmtId="0" fontId="0" fillId="5" borderId="54" xfId="0" applyFill="1" applyBorder="1" applyAlignment="1">
      <alignment horizontal="center" vertical="center" wrapText="1"/>
    </xf>
    <xf numFmtId="0" fontId="0" fillId="5" borderId="47" xfId="0" applyFill="1" applyBorder="1" applyAlignment="1">
      <alignment horizontal="center" vertical="center" wrapText="1"/>
    </xf>
    <xf numFmtId="0" fontId="0" fillId="5" borderId="57" xfId="0" applyFill="1" applyBorder="1" applyAlignment="1">
      <alignment horizontal="center" vertical="center" wrapText="1"/>
    </xf>
    <xf numFmtId="0" fontId="0" fillId="5" borderId="37" xfId="0" applyFill="1" applyBorder="1" applyAlignment="1">
      <alignment horizontal="center" vertical="center" wrapText="1"/>
    </xf>
    <xf numFmtId="0" fontId="0" fillId="5" borderId="33" xfId="0" applyFill="1" applyBorder="1" applyAlignment="1">
      <alignment horizontal="center" vertical="center"/>
    </xf>
    <xf numFmtId="0" fontId="0" fillId="5" borderId="7" xfId="0" applyFill="1" applyBorder="1" applyAlignment="1">
      <alignment horizontal="center" vertical="center"/>
    </xf>
    <xf numFmtId="0" fontId="0" fillId="5" borderId="45" xfId="0" applyFill="1" applyBorder="1" applyAlignment="1">
      <alignment horizontal="center" vertical="center"/>
    </xf>
    <xf numFmtId="0" fontId="0" fillId="5" borderId="54" xfId="0" applyFill="1" applyBorder="1">
      <alignment vertical="center"/>
    </xf>
    <xf numFmtId="0" fontId="0" fillId="5" borderId="47" xfId="0" applyFill="1" applyBorder="1">
      <alignment vertical="center"/>
    </xf>
    <xf numFmtId="0" fontId="0" fillId="5" borderId="48" xfId="0" applyFill="1" applyBorder="1">
      <alignment vertical="center"/>
    </xf>
    <xf numFmtId="0" fontId="0" fillId="5" borderId="5" xfId="0" applyFill="1" applyBorder="1">
      <alignment vertical="center"/>
    </xf>
    <xf numFmtId="0" fontId="0" fillId="5" borderId="0" xfId="0" applyFill="1">
      <alignment vertical="center"/>
    </xf>
    <xf numFmtId="0" fontId="0" fillId="5" borderId="49" xfId="0" applyFill="1" applyBorder="1">
      <alignment vertical="center"/>
    </xf>
    <xf numFmtId="0" fontId="0" fillId="5" borderId="9" xfId="0" applyFill="1" applyBorder="1">
      <alignment vertical="center"/>
    </xf>
    <xf numFmtId="0" fontId="0" fillId="5" borderId="56" xfId="0" applyFill="1" applyBorder="1">
      <alignment vertical="center"/>
    </xf>
    <xf numFmtId="0" fontId="0" fillId="5" borderId="31" xfId="0" applyFill="1" applyBorder="1">
      <alignment vertical="center"/>
    </xf>
    <xf numFmtId="38" fontId="0" fillId="4" borderId="21" xfId="1" applyFont="1" applyFill="1" applyBorder="1" applyAlignment="1" applyProtection="1">
      <alignment horizontal="right" vertical="center" shrinkToFit="1"/>
    </xf>
    <xf numFmtId="38" fontId="0" fillId="4" borderId="22" xfId="1" applyFont="1" applyFill="1" applyBorder="1" applyAlignment="1" applyProtection="1">
      <alignment horizontal="right" vertical="center" shrinkToFit="1"/>
    </xf>
    <xf numFmtId="38" fontId="0" fillId="4" borderId="50" xfId="1" applyFont="1" applyFill="1" applyBorder="1" applyAlignment="1" applyProtection="1">
      <alignment horizontal="right" vertical="center" shrinkToFit="1"/>
    </xf>
    <xf numFmtId="181" fontId="0" fillId="5" borderId="7" xfId="0" applyNumberFormat="1" applyFill="1" applyBorder="1">
      <alignment vertical="center"/>
    </xf>
    <xf numFmtId="0" fontId="0" fillId="6" borderId="46" xfId="0" applyFill="1" applyBorder="1" applyAlignment="1">
      <alignment horizontal="center" vertical="center" wrapText="1"/>
    </xf>
    <xf numFmtId="0" fontId="0" fillId="6" borderId="47" xfId="0" applyFill="1" applyBorder="1" applyAlignment="1">
      <alignment horizontal="center" vertical="center" wrapText="1"/>
    </xf>
    <xf numFmtId="0" fontId="0" fillId="6" borderId="48" xfId="0" applyFill="1" applyBorder="1" applyAlignment="1">
      <alignment horizontal="center" vertical="center" wrapText="1"/>
    </xf>
    <xf numFmtId="0" fontId="0" fillId="6" borderId="55" xfId="0" applyFill="1" applyBorder="1" applyAlignment="1">
      <alignment horizontal="center" vertical="center" wrapText="1"/>
    </xf>
    <xf numFmtId="0" fontId="0" fillId="6" borderId="0" xfId="0" applyFill="1" applyAlignment="1">
      <alignment horizontal="center" vertical="center" wrapText="1"/>
    </xf>
    <xf numFmtId="0" fontId="0" fillId="6" borderId="49"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56" xfId="0" applyFill="1" applyBorder="1" applyAlignment="1">
      <alignment horizontal="center" vertical="center" wrapText="1"/>
    </xf>
    <xf numFmtId="0" fontId="0" fillId="6" borderId="31" xfId="0" applyFill="1" applyBorder="1" applyAlignment="1">
      <alignment horizontal="center" vertical="center" wrapText="1"/>
    </xf>
    <xf numFmtId="0" fontId="0" fillId="5" borderId="48" xfId="0" applyFill="1" applyBorder="1" applyAlignment="1">
      <alignment horizontal="center" vertical="center"/>
    </xf>
    <xf numFmtId="0" fontId="0" fillId="5" borderId="98" xfId="0" applyFill="1" applyBorder="1" applyAlignment="1">
      <alignment horizontal="center" vertical="center"/>
    </xf>
    <xf numFmtId="38" fontId="0" fillId="0" borderId="13" xfId="1" applyFont="1" applyBorder="1" applyAlignment="1" applyProtection="1">
      <alignment vertical="center" shrinkToFit="1"/>
      <protection locked="0"/>
    </xf>
    <xf numFmtId="38" fontId="0" fillId="0" borderId="23" xfId="1" applyFont="1" applyBorder="1" applyAlignment="1" applyProtection="1">
      <alignment vertical="center" shrinkToFit="1"/>
      <protection locked="0"/>
    </xf>
    <xf numFmtId="0" fontId="0" fillId="5" borderId="39" xfId="0" applyFill="1" applyBorder="1" applyAlignment="1">
      <alignment horizontal="center" vertical="center"/>
    </xf>
    <xf numFmtId="0" fontId="0" fillId="8" borderId="164" xfId="0" applyFill="1" applyBorder="1" applyAlignment="1">
      <alignment horizontal="center" vertical="center"/>
    </xf>
    <xf numFmtId="0" fontId="0" fillId="8" borderId="8" xfId="0" applyFill="1" applyBorder="1" applyAlignment="1">
      <alignment horizontal="center" vertical="center"/>
    </xf>
    <xf numFmtId="0" fontId="0" fillId="8" borderId="24" xfId="0" applyFill="1" applyBorder="1" applyAlignment="1">
      <alignment horizontal="center" vertical="center"/>
    </xf>
    <xf numFmtId="0" fontId="0" fillId="9" borderId="66" xfId="0" applyFill="1" applyBorder="1" applyAlignment="1">
      <alignment horizontal="center" vertical="center"/>
    </xf>
    <xf numFmtId="0" fontId="0" fillId="9" borderId="56" xfId="0" applyFill="1" applyBorder="1" applyAlignment="1">
      <alignment horizontal="center" vertical="center"/>
    </xf>
    <xf numFmtId="0" fontId="0" fillId="9" borderId="31" xfId="0" applyFill="1" applyBorder="1" applyAlignment="1">
      <alignment horizontal="center" vertical="center"/>
    </xf>
    <xf numFmtId="0" fontId="0" fillId="2" borderId="8" xfId="1" applyNumberFormat="1" applyFont="1" applyFill="1" applyBorder="1" applyAlignment="1" applyProtection="1">
      <alignment vertical="center"/>
    </xf>
    <xf numFmtId="0" fontId="0" fillId="2" borderId="38" xfId="1" applyNumberFormat="1" applyFont="1" applyFill="1" applyBorder="1" applyAlignment="1" applyProtection="1">
      <alignment vertical="center"/>
    </xf>
    <xf numFmtId="38" fontId="0" fillId="2" borderId="8" xfId="1" applyFont="1" applyFill="1" applyBorder="1" applyAlignment="1" applyProtection="1">
      <alignment vertical="center" shrinkToFit="1"/>
      <protection locked="0"/>
    </xf>
    <xf numFmtId="0" fontId="10" fillId="5" borderId="18" xfId="0" applyFont="1" applyFill="1" applyBorder="1" applyAlignment="1">
      <alignment horizontal="center" vertical="center"/>
    </xf>
    <xf numFmtId="0" fontId="10" fillId="5" borderId="23" xfId="0" applyFont="1" applyFill="1" applyBorder="1" applyAlignment="1">
      <alignment horizontal="center" vertical="center"/>
    </xf>
    <xf numFmtId="176" fontId="6" fillId="0" borderId="144" xfId="1" applyNumberFormat="1" applyFont="1" applyFill="1" applyBorder="1" applyAlignment="1" applyProtection="1">
      <alignment vertical="center" shrinkToFit="1"/>
      <protection locked="0"/>
    </xf>
    <xf numFmtId="176" fontId="6" fillId="0" borderId="15" xfId="1" applyNumberFormat="1" applyFont="1" applyFill="1" applyBorder="1" applyAlignment="1" applyProtection="1">
      <alignment vertical="center" shrinkToFit="1"/>
      <protection locked="0"/>
    </xf>
    <xf numFmtId="0" fontId="0" fillId="6" borderId="87" xfId="0" applyFill="1" applyBorder="1" applyAlignment="1">
      <alignment horizontal="center" vertical="center"/>
    </xf>
    <xf numFmtId="0" fontId="0" fillId="6" borderId="88" xfId="0" applyFill="1" applyBorder="1" applyAlignment="1">
      <alignment horizontal="center" vertical="center"/>
    </xf>
    <xf numFmtId="0" fontId="0" fillId="6" borderId="103" xfId="0" applyFill="1" applyBorder="1" applyAlignment="1">
      <alignment horizontal="center" vertical="center"/>
    </xf>
    <xf numFmtId="0" fontId="0" fillId="6" borderId="118" xfId="0" applyFill="1" applyBorder="1" applyAlignment="1">
      <alignment horizontal="center" vertical="center"/>
    </xf>
    <xf numFmtId="176" fontId="6" fillId="4" borderId="146" xfId="1" applyNumberFormat="1" applyFont="1" applyFill="1" applyBorder="1" applyAlignment="1" applyProtection="1">
      <alignment vertical="center" shrinkToFit="1"/>
    </xf>
    <xf numFmtId="176" fontId="6" fillId="4" borderId="88" xfId="1" applyNumberFormat="1" applyFont="1" applyFill="1" applyBorder="1" applyAlignment="1" applyProtection="1">
      <alignment vertical="center" shrinkToFit="1"/>
    </xf>
    <xf numFmtId="176" fontId="6" fillId="4" borderId="147" xfId="1" applyNumberFormat="1" applyFont="1" applyFill="1" applyBorder="1" applyAlignment="1" applyProtection="1">
      <alignment vertical="center" shrinkToFit="1"/>
    </xf>
    <xf numFmtId="176" fontId="6" fillId="4" borderId="145" xfId="1" applyNumberFormat="1" applyFont="1" applyFill="1" applyBorder="1" applyAlignment="1" applyProtection="1">
      <alignment vertical="center" shrinkToFit="1"/>
    </xf>
    <xf numFmtId="0" fontId="0" fillId="5" borderId="13" xfId="0" applyFill="1" applyBorder="1" applyAlignment="1">
      <alignment horizontal="center" vertical="center"/>
    </xf>
    <xf numFmtId="0" fontId="0" fillId="5" borderId="115" xfId="0" applyFill="1" applyBorder="1" applyAlignment="1">
      <alignment horizontal="center" vertical="center"/>
    </xf>
    <xf numFmtId="0" fontId="0" fillId="5" borderId="134" xfId="0" applyFill="1" applyBorder="1" applyAlignment="1">
      <alignment horizontal="center" vertical="center"/>
    </xf>
    <xf numFmtId="0" fontId="0" fillId="5" borderId="116" xfId="0" applyFill="1" applyBorder="1" applyAlignment="1">
      <alignment horizontal="center" vertical="center"/>
    </xf>
    <xf numFmtId="0" fontId="0" fillId="5" borderId="13" xfId="0" applyFill="1" applyBorder="1">
      <alignment vertical="center"/>
    </xf>
    <xf numFmtId="0" fontId="0" fillId="5" borderId="23" xfId="0" applyFill="1" applyBorder="1">
      <alignment vertical="center"/>
    </xf>
    <xf numFmtId="0" fontId="0" fillId="5" borderId="30" xfId="0" applyFill="1" applyBorder="1">
      <alignment vertical="center"/>
    </xf>
    <xf numFmtId="0" fontId="0" fillId="5" borderId="55" xfId="0" applyFill="1" applyBorder="1">
      <alignment vertical="center"/>
    </xf>
    <xf numFmtId="0" fontId="0" fillId="5" borderId="14" xfId="0" applyFill="1" applyBorder="1">
      <alignment vertical="center"/>
    </xf>
    <xf numFmtId="0" fontId="0" fillId="5" borderId="13" xfId="0" applyFill="1" applyBorder="1" applyAlignment="1">
      <alignment vertical="center" wrapText="1"/>
    </xf>
    <xf numFmtId="0" fontId="0" fillId="0" borderId="23" xfId="0" applyBorder="1" applyAlignment="1">
      <alignment horizontal="center" vertical="center"/>
    </xf>
    <xf numFmtId="0" fontId="0" fillId="0" borderId="115" xfId="0" applyBorder="1" applyAlignment="1">
      <alignment horizontal="center" vertical="center"/>
    </xf>
    <xf numFmtId="0" fontId="0" fillId="0" borderId="14" xfId="0" applyBorder="1" applyAlignment="1">
      <alignment horizontal="center" vertical="center"/>
    </xf>
    <xf numFmtId="0" fontId="0" fillId="0" borderId="56" xfId="0" applyBorder="1" applyAlignment="1">
      <alignment horizontal="center" vertical="center"/>
    </xf>
    <xf numFmtId="0" fontId="0" fillId="0" borderId="116" xfId="0" applyBorder="1" applyAlignment="1">
      <alignment horizontal="center" vertical="center"/>
    </xf>
    <xf numFmtId="0" fontId="0" fillId="5" borderId="216" xfId="0" applyFill="1" applyBorder="1" applyAlignment="1">
      <alignment horizontal="center" vertical="center" textRotation="255"/>
    </xf>
    <xf numFmtId="0" fontId="0" fillId="5" borderId="217" xfId="0" applyFill="1" applyBorder="1" applyAlignment="1">
      <alignment horizontal="center" vertical="center" textRotation="255"/>
    </xf>
    <xf numFmtId="0" fontId="0" fillId="5" borderId="55" xfId="0" applyFill="1" applyBorder="1" applyAlignment="1">
      <alignment horizontal="center" vertical="center" textRotation="255"/>
    </xf>
    <xf numFmtId="0" fontId="0" fillId="5" borderId="49" xfId="0" applyFill="1" applyBorder="1" applyAlignment="1">
      <alignment horizontal="center" vertical="center" textRotation="255"/>
    </xf>
    <xf numFmtId="0" fontId="0" fillId="5" borderId="14" xfId="0" applyFill="1" applyBorder="1" applyAlignment="1">
      <alignment horizontal="center" vertical="center" textRotation="255"/>
    </xf>
    <xf numFmtId="0" fontId="0" fillId="5" borderId="31" xfId="0" applyFill="1" applyBorder="1" applyAlignment="1">
      <alignment horizontal="center" vertical="center" textRotation="255"/>
    </xf>
    <xf numFmtId="181" fontId="0" fillId="5" borderId="162" xfId="0" applyNumberFormat="1" applyFill="1" applyBorder="1">
      <alignment vertical="center"/>
    </xf>
    <xf numFmtId="181" fontId="0" fillId="5" borderId="170" xfId="0" applyNumberFormat="1" applyFill="1" applyBorder="1">
      <alignment vertical="center"/>
    </xf>
    <xf numFmtId="181" fontId="0" fillId="5" borderId="218" xfId="0" applyNumberFormat="1" applyFill="1" applyBorder="1">
      <alignment vertical="center"/>
    </xf>
    <xf numFmtId="0" fontId="0" fillId="5" borderId="54" xfId="0" applyFill="1" applyBorder="1" applyAlignment="1">
      <alignment horizontal="center" vertical="center"/>
    </xf>
    <xf numFmtId="0" fontId="0" fillId="5" borderId="166" xfId="0" applyFill="1" applyBorder="1" applyAlignment="1">
      <alignment horizontal="center" vertical="center"/>
    </xf>
    <xf numFmtId="0" fontId="6" fillId="2" borderId="23" xfId="1" applyNumberFormat="1" applyFont="1" applyFill="1" applyBorder="1" applyAlignment="1" applyProtection="1">
      <alignment vertical="center"/>
    </xf>
    <xf numFmtId="0" fontId="6" fillId="2" borderId="30" xfId="1" applyNumberFormat="1" applyFont="1" applyFill="1" applyBorder="1" applyAlignment="1" applyProtection="1">
      <alignment vertical="center"/>
    </xf>
    <xf numFmtId="0" fontId="6" fillId="2" borderId="56" xfId="1" applyNumberFormat="1" applyFont="1" applyFill="1" applyBorder="1" applyAlignment="1" applyProtection="1">
      <alignment vertical="center"/>
    </xf>
    <xf numFmtId="0" fontId="6" fillId="2" borderId="31" xfId="1" applyNumberFormat="1" applyFont="1" applyFill="1" applyBorder="1" applyAlignment="1" applyProtection="1">
      <alignment vertical="center"/>
    </xf>
    <xf numFmtId="0" fontId="6" fillId="2" borderId="39" xfId="1" applyNumberFormat="1" applyFont="1" applyFill="1" applyBorder="1" applyAlignment="1" applyProtection="1">
      <alignment vertical="center"/>
    </xf>
    <xf numFmtId="0" fontId="6" fillId="2" borderId="40" xfId="1" applyNumberFormat="1" applyFont="1" applyFill="1" applyBorder="1" applyAlignment="1" applyProtection="1">
      <alignment vertical="center"/>
    </xf>
    <xf numFmtId="181" fontId="0" fillId="5" borderId="143" xfId="0" applyNumberFormat="1" applyFill="1" applyBorder="1">
      <alignment vertical="center"/>
    </xf>
    <xf numFmtId="181" fontId="0" fillId="5" borderId="139" xfId="0" applyNumberFormat="1" applyFill="1" applyBorder="1">
      <alignment vertical="center"/>
    </xf>
    <xf numFmtId="181" fontId="0" fillId="5" borderId="142" xfId="0" applyNumberFormat="1" applyFill="1" applyBorder="1">
      <alignment vertical="center"/>
    </xf>
    <xf numFmtId="181" fontId="0" fillId="5" borderId="152" xfId="0" applyNumberFormat="1" applyFill="1" applyBorder="1">
      <alignment vertical="center"/>
    </xf>
    <xf numFmtId="181" fontId="0" fillId="5" borderId="153" xfId="0" applyNumberFormat="1" applyFill="1" applyBorder="1">
      <alignment vertical="center"/>
    </xf>
    <xf numFmtId="181" fontId="0" fillId="5" borderId="154" xfId="0" applyNumberFormat="1" applyFill="1" applyBorder="1">
      <alignment vertical="center"/>
    </xf>
    <xf numFmtId="0" fontId="31" fillId="5" borderId="13" xfId="0" applyFont="1" applyFill="1" applyBorder="1" applyAlignment="1">
      <alignment horizontal="center" vertical="center" textRotation="255"/>
    </xf>
    <xf numFmtId="0" fontId="31" fillId="5" borderId="30" xfId="0" applyFont="1" applyFill="1" applyBorder="1" applyAlignment="1">
      <alignment horizontal="center" vertical="center" textRotation="255"/>
    </xf>
    <xf numFmtId="0" fontId="31" fillId="5" borderId="55" xfId="0" applyFont="1" applyFill="1" applyBorder="1" applyAlignment="1">
      <alignment horizontal="center" vertical="center" textRotation="255"/>
    </xf>
    <xf numFmtId="0" fontId="31" fillId="5" borderId="49" xfId="0" applyFont="1" applyFill="1" applyBorder="1" applyAlignment="1">
      <alignment horizontal="center" vertical="center" textRotation="255"/>
    </xf>
    <xf numFmtId="0" fontId="31" fillId="5" borderId="143" xfId="0" applyFont="1" applyFill="1" applyBorder="1" applyAlignment="1">
      <alignment horizontal="center" vertical="center" textRotation="255"/>
    </xf>
    <xf numFmtId="0" fontId="31" fillId="5" borderId="142" xfId="0" applyFont="1" applyFill="1" applyBorder="1" applyAlignment="1">
      <alignment horizontal="center" vertical="center" textRotation="255"/>
    </xf>
    <xf numFmtId="0" fontId="0" fillId="5" borderId="180" xfId="0" applyFill="1" applyBorder="1" applyAlignment="1">
      <alignment horizontal="center" vertical="center"/>
    </xf>
    <xf numFmtId="0" fontId="0" fillId="5" borderId="181" xfId="0" applyFill="1" applyBorder="1" applyAlignment="1">
      <alignment horizontal="center" vertical="center"/>
    </xf>
    <xf numFmtId="0" fontId="31" fillId="5" borderId="14" xfId="0" applyFont="1" applyFill="1" applyBorder="1" applyAlignment="1">
      <alignment horizontal="center" vertical="center" textRotation="255"/>
    </xf>
    <xf numFmtId="0" fontId="31" fillId="5" borderId="31" xfId="0" applyFont="1" applyFill="1" applyBorder="1" applyAlignment="1">
      <alignment horizontal="center" vertical="center" textRotation="255"/>
    </xf>
    <xf numFmtId="0" fontId="0" fillId="5" borderId="72" xfId="0" applyFill="1" applyBorder="1" applyAlignment="1">
      <alignment horizontal="center" vertical="center"/>
    </xf>
    <xf numFmtId="178" fontId="0" fillId="2" borderId="162" xfId="0" applyNumberFormat="1" applyFill="1" applyBorder="1" applyProtection="1">
      <alignment vertical="center"/>
      <protection locked="0"/>
    </xf>
    <xf numFmtId="178" fontId="0" fillId="2" borderId="170" xfId="0" applyNumberFormat="1" applyFill="1" applyBorder="1" applyProtection="1">
      <alignment vertical="center"/>
      <protection locked="0"/>
    </xf>
    <xf numFmtId="178" fontId="0" fillId="2" borderId="171" xfId="0" applyNumberFormat="1" applyFill="1" applyBorder="1" applyProtection="1">
      <alignment vertical="center"/>
      <protection locked="0"/>
    </xf>
    <xf numFmtId="55" fontId="0" fillId="5" borderId="29" xfId="0" applyNumberFormat="1" applyFill="1" applyBorder="1" applyAlignment="1">
      <alignment horizontal="center" vertical="center"/>
    </xf>
    <xf numFmtId="55" fontId="0" fillId="5" borderId="3" xfId="0" applyNumberFormat="1" applyFill="1" applyBorder="1" applyAlignment="1">
      <alignment horizontal="center" vertical="center"/>
    </xf>
    <xf numFmtId="0" fontId="0" fillId="3" borderId="10" xfId="0" applyFill="1" applyBorder="1" applyAlignment="1">
      <alignment horizontal="center" vertical="center"/>
    </xf>
    <xf numFmtId="0" fontId="0" fillId="3" borderId="8" xfId="0" applyFill="1" applyBorder="1" applyAlignment="1">
      <alignment horizontal="center" vertical="center"/>
    </xf>
    <xf numFmtId="0" fontId="0" fillId="3" borderId="38" xfId="0" applyFill="1" applyBorder="1" applyAlignment="1">
      <alignment horizontal="center" vertical="center"/>
    </xf>
    <xf numFmtId="55" fontId="7" fillId="5" borderId="2" xfId="0" applyNumberFormat="1" applyFont="1" applyFill="1" applyBorder="1" applyAlignment="1">
      <alignment horizontal="center" vertical="center"/>
    </xf>
    <xf numFmtId="55" fontId="7" fillId="5" borderId="29" xfId="0" applyNumberFormat="1" applyFont="1" applyFill="1" applyBorder="1" applyAlignment="1">
      <alignment horizontal="center" vertical="center"/>
    </xf>
    <xf numFmtId="55" fontId="7" fillId="5" borderId="3" xfId="0" applyNumberFormat="1" applyFont="1" applyFill="1" applyBorder="1" applyAlignment="1">
      <alignment horizontal="center" vertical="center"/>
    </xf>
    <xf numFmtId="0" fontId="7" fillId="5" borderId="6" xfId="0" applyFont="1" applyFill="1" applyBorder="1">
      <alignment vertical="center"/>
    </xf>
    <xf numFmtId="0" fontId="7" fillId="5" borderId="2" xfId="0" applyFont="1" applyFill="1" applyBorder="1">
      <alignment vertical="center"/>
    </xf>
    <xf numFmtId="0" fontId="7" fillId="5" borderId="3" xfId="0" applyFont="1" applyFill="1" applyBorder="1">
      <alignment vertical="center"/>
    </xf>
    <xf numFmtId="55" fontId="0" fillId="5" borderId="6" xfId="0" applyNumberFormat="1" applyFill="1" applyBorder="1" applyAlignment="1">
      <alignment horizontal="center" vertical="center"/>
    </xf>
    <xf numFmtId="55" fontId="0" fillId="5" borderId="2" xfId="0" applyNumberFormat="1" applyFill="1" applyBorder="1" applyAlignment="1">
      <alignment horizontal="center" vertical="center"/>
    </xf>
    <xf numFmtId="0" fontId="50" fillId="5" borderId="15" xfId="0" applyFont="1" applyFill="1" applyBorder="1" applyAlignment="1">
      <alignment horizontal="center" vertical="center" textRotation="255"/>
    </xf>
    <xf numFmtId="0" fontId="50" fillId="5" borderId="12" xfId="0" applyFont="1" applyFill="1" applyBorder="1" applyAlignment="1">
      <alignment horizontal="center" vertical="center" textRotation="255"/>
    </xf>
    <xf numFmtId="0" fontId="50" fillId="5" borderId="16" xfId="0" applyFont="1" applyFill="1" applyBorder="1" applyAlignment="1">
      <alignment horizontal="center" vertical="center" textRotation="255"/>
    </xf>
    <xf numFmtId="0" fontId="7" fillId="5" borderId="93" xfId="0" applyFont="1" applyFill="1" applyBorder="1" applyAlignment="1">
      <alignment horizontal="center" vertical="center"/>
    </xf>
    <xf numFmtId="0" fontId="7" fillId="5" borderId="94" xfId="0" applyFont="1" applyFill="1" applyBorder="1" applyAlignment="1">
      <alignment horizontal="center" vertical="center"/>
    </xf>
    <xf numFmtId="0" fontId="7" fillId="5" borderId="117" xfId="0" applyFont="1" applyFill="1" applyBorder="1" applyAlignment="1">
      <alignment horizontal="center" vertical="center"/>
    </xf>
    <xf numFmtId="0" fontId="0" fillId="5" borderId="25" xfId="0" applyFill="1" applyBorder="1" applyAlignment="1">
      <alignment vertical="center" textRotation="255"/>
    </xf>
    <xf numFmtId="0" fontId="0" fillId="5" borderId="17" xfId="0" applyFill="1" applyBorder="1" applyAlignment="1">
      <alignment vertical="center" textRotation="255"/>
    </xf>
    <xf numFmtId="0" fontId="0" fillId="5" borderId="20" xfId="0" applyFill="1" applyBorder="1" applyAlignment="1">
      <alignment vertical="center" textRotation="255"/>
    </xf>
    <xf numFmtId="0" fontId="0" fillId="6" borderId="21" xfId="0" applyFill="1" applyBorder="1" applyAlignment="1">
      <alignment horizontal="center" vertical="center" wrapText="1"/>
    </xf>
    <xf numFmtId="0" fontId="0" fillId="6" borderId="22" xfId="0" applyFill="1" applyBorder="1" applyAlignment="1">
      <alignment horizontal="center" vertical="center" wrapText="1"/>
    </xf>
    <xf numFmtId="0" fontId="0" fillId="6" borderId="35" xfId="0" applyFill="1" applyBorder="1" applyAlignment="1">
      <alignment horizontal="center" vertical="center" wrapText="1"/>
    </xf>
    <xf numFmtId="0" fontId="10" fillId="5" borderId="26"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24" xfId="0" applyFont="1" applyFill="1" applyBorder="1" applyAlignment="1">
      <alignment horizontal="center" vertical="center"/>
    </xf>
    <xf numFmtId="0" fontId="0" fillId="5" borderId="3" xfId="0" applyFill="1" applyBorder="1">
      <alignment vertical="center"/>
    </xf>
    <xf numFmtId="0" fontId="6" fillId="5" borderId="10"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38" xfId="0" applyFont="1" applyFill="1" applyBorder="1" applyAlignment="1">
      <alignment horizontal="center" vertical="center"/>
    </xf>
    <xf numFmtId="0" fontId="7" fillId="5" borderId="51" xfId="0" applyFont="1" applyFill="1" applyBorder="1" applyAlignment="1">
      <alignment horizontal="center" vertical="center"/>
    </xf>
    <xf numFmtId="0" fontId="7" fillId="5" borderId="52" xfId="0" applyFont="1" applyFill="1" applyBorder="1" applyAlignment="1">
      <alignment horizontal="center" vertical="center"/>
    </xf>
    <xf numFmtId="0" fontId="7" fillId="5" borderId="53" xfId="0" applyFont="1" applyFill="1" applyBorder="1" applyAlignment="1">
      <alignment horizontal="center" vertical="center"/>
    </xf>
    <xf numFmtId="0" fontId="6" fillId="5" borderId="26" xfId="0" applyFont="1" applyFill="1" applyBorder="1" applyAlignment="1">
      <alignment horizontal="center" vertical="center"/>
    </xf>
    <xf numFmtId="0" fontId="6" fillId="5" borderId="36" xfId="0" applyFont="1" applyFill="1" applyBorder="1" applyAlignment="1">
      <alignment horizontal="center" vertical="center"/>
    </xf>
    <xf numFmtId="0" fontId="6" fillId="5" borderId="34" xfId="0" applyFont="1" applyFill="1" applyBorder="1" applyAlignment="1">
      <alignment horizontal="center" vertical="center"/>
    </xf>
    <xf numFmtId="0" fontId="0" fillId="5" borderId="17" xfId="0" applyFill="1" applyBorder="1" applyAlignment="1">
      <alignment horizontal="center" vertical="center" textRotation="255"/>
    </xf>
    <xf numFmtId="0" fontId="0" fillId="5" borderId="41" xfId="0" applyFill="1" applyBorder="1" applyAlignment="1">
      <alignment horizontal="center" vertical="center" textRotation="255"/>
    </xf>
    <xf numFmtId="0" fontId="0" fillId="5" borderId="20" xfId="0" applyFill="1" applyBorder="1" applyAlignment="1">
      <alignment horizontal="center" vertical="center" textRotation="255"/>
    </xf>
    <xf numFmtId="0" fontId="6" fillId="6" borderId="21" xfId="0" applyFont="1" applyFill="1" applyBorder="1" applyAlignment="1">
      <alignment horizontal="center" vertical="center" wrapText="1"/>
    </xf>
    <xf numFmtId="0" fontId="6" fillId="6" borderId="22"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0" fillId="5" borderId="25" xfId="0" applyFill="1" applyBorder="1" applyAlignment="1">
      <alignment horizontal="center" vertical="center" textRotation="255"/>
    </xf>
    <xf numFmtId="0" fontId="6" fillId="6" borderId="10"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38" xfId="0" applyFont="1" applyFill="1" applyBorder="1" applyAlignment="1">
      <alignment horizontal="center" vertical="center" wrapText="1"/>
    </xf>
    <xf numFmtId="0" fontId="6" fillId="6" borderId="42" xfId="0" applyFont="1" applyFill="1" applyBorder="1" applyAlignment="1">
      <alignment horizontal="center" vertical="center" wrapText="1"/>
    </xf>
    <xf numFmtId="0" fontId="6" fillId="6" borderId="43" xfId="0" applyFont="1" applyFill="1" applyBorder="1" applyAlignment="1">
      <alignment horizontal="center" vertical="center" wrapText="1"/>
    </xf>
    <xf numFmtId="0" fontId="6" fillId="6" borderId="44" xfId="0" applyFont="1" applyFill="1" applyBorder="1" applyAlignment="1">
      <alignment horizontal="center" vertical="center" wrapText="1"/>
    </xf>
    <xf numFmtId="0" fontId="6" fillId="5" borderId="14" xfId="0" applyFont="1" applyFill="1" applyBorder="1" applyAlignment="1">
      <alignment horizontal="center" vertical="center"/>
    </xf>
    <xf numFmtId="0" fontId="6" fillId="5" borderId="56" xfId="0" applyFont="1" applyFill="1" applyBorder="1" applyAlignment="1">
      <alignment horizontal="center" vertical="center"/>
    </xf>
    <xf numFmtId="0" fontId="6" fillId="5" borderId="40" xfId="0" applyFont="1" applyFill="1" applyBorder="1" applyAlignment="1">
      <alignment horizontal="center" vertical="center"/>
    </xf>
    <xf numFmtId="0" fontId="6" fillId="5" borderId="42" xfId="0" applyFont="1" applyFill="1" applyBorder="1" applyAlignment="1">
      <alignment horizontal="center" vertical="center"/>
    </xf>
    <xf numFmtId="0" fontId="6" fillId="5" borderId="43" xfId="0" applyFont="1" applyFill="1" applyBorder="1" applyAlignment="1">
      <alignment horizontal="center" vertical="center"/>
    </xf>
    <xf numFmtId="0" fontId="6" fillId="5" borderId="44" xfId="0" applyFont="1" applyFill="1" applyBorder="1" applyAlignment="1">
      <alignment horizontal="center" vertical="center"/>
    </xf>
    <xf numFmtId="0" fontId="6" fillId="5" borderId="13" xfId="0" applyFont="1" applyFill="1" applyBorder="1" applyAlignment="1">
      <alignment horizontal="center" vertical="center"/>
    </xf>
    <xf numFmtId="0" fontId="6" fillId="5" borderId="23" xfId="0" applyFont="1" applyFill="1" applyBorder="1" applyAlignment="1">
      <alignment horizontal="center" vertical="center"/>
    </xf>
    <xf numFmtId="0" fontId="6" fillId="5" borderId="39" xfId="0" applyFont="1" applyFill="1" applyBorder="1" applyAlignment="1">
      <alignment horizontal="center" vertical="center"/>
    </xf>
    <xf numFmtId="0" fontId="31" fillId="5" borderId="15" xfId="0" applyFont="1" applyFill="1" applyBorder="1" applyAlignment="1">
      <alignment horizontal="center" vertical="center" textRotation="255"/>
    </xf>
    <xf numFmtId="0" fontId="31" fillId="0" borderId="12" xfId="0" applyFont="1" applyBorder="1" applyAlignment="1">
      <alignment horizontal="center" vertical="center" textRotation="255"/>
    </xf>
    <xf numFmtId="0" fontId="31" fillId="0" borderId="163" xfId="0" applyFont="1" applyBorder="1" applyAlignment="1">
      <alignment horizontal="center" vertical="center" textRotation="255"/>
    </xf>
    <xf numFmtId="0" fontId="6" fillId="5" borderId="10" xfId="0" applyFont="1" applyFill="1" applyBorder="1" applyAlignment="1">
      <alignment horizontal="left" vertical="center" indent="1"/>
    </xf>
    <xf numFmtId="0" fontId="6" fillId="5" borderId="38" xfId="0" applyFont="1" applyFill="1" applyBorder="1" applyAlignment="1">
      <alignment horizontal="left" vertical="center" indent="1"/>
    </xf>
    <xf numFmtId="0" fontId="6" fillId="5" borderId="42" xfId="0" applyFont="1" applyFill="1" applyBorder="1" applyAlignment="1">
      <alignment horizontal="left" vertical="center" indent="1"/>
    </xf>
    <xf numFmtId="0" fontId="6" fillId="5" borderId="44" xfId="0" applyFont="1" applyFill="1" applyBorder="1" applyAlignment="1">
      <alignment horizontal="left" vertical="center" indent="1"/>
    </xf>
    <xf numFmtId="0" fontId="7" fillId="5" borderId="84" xfId="0" applyFont="1" applyFill="1" applyBorder="1" applyAlignment="1">
      <alignment horizontal="center" vertical="center"/>
    </xf>
    <xf numFmtId="0" fontId="0" fillId="6" borderId="184" xfId="0" applyFill="1" applyBorder="1" applyAlignment="1">
      <alignment horizontal="center" vertical="center"/>
    </xf>
    <xf numFmtId="0" fontId="0" fillId="5" borderId="183" xfId="0" applyFill="1" applyBorder="1" applyAlignment="1">
      <alignment horizontal="center" vertical="center"/>
    </xf>
    <xf numFmtId="0" fontId="0" fillId="5" borderId="10" xfId="0" applyFill="1" applyBorder="1">
      <alignment vertical="center"/>
    </xf>
    <xf numFmtId="0" fontId="0" fillId="5" borderId="8" xfId="0" applyFill="1" applyBorder="1">
      <alignment vertical="center"/>
    </xf>
    <xf numFmtId="0" fontId="0" fillId="5" borderId="183" xfId="0" applyFill="1" applyBorder="1">
      <alignment vertical="center"/>
    </xf>
    <xf numFmtId="0" fontId="0" fillId="5" borderId="24" xfId="0" applyFill="1" applyBorder="1">
      <alignment vertical="center"/>
    </xf>
    <xf numFmtId="183" fontId="0" fillId="0" borderId="64" xfId="0" applyNumberFormat="1" applyBorder="1" applyProtection="1">
      <alignment vertical="center"/>
      <protection locked="0"/>
    </xf>
    <xf numFmtId="183" fontId="0" fillId="0" borderId="60" xfId="0" applyNumberFormat="1" applyBorder="1" applyProtection="1">
      <alignment vertical="center"/>
      <protection locked="0"/>
    </xf>
    <xf numFmtId="183" fontId="0" fillId="0" borderId="193" xfId="0" applyNumberFormat="1" applyBorder="1" applyProtection="1">
      <alignment vertical="center"/>
      <protection locked="0"/>
    </xf>
    <xf numFmtId="183" fontId="0" fillId="0" borderId="11" xfId="0" applyNumberFormat="1" applyBorder="1" applyProtection="1">
      <alignment vertical="center"/>
      <protection locked="0"/>
    </xf>
    <xf numFmtId="0" fontId="11" fillId="2" borderId="0" xfId="0" applyFont="1" applyFill="1">
      <alignment vertical="center"/>
    </xf>
    <xf numFmtId="185" fontId="0" fillId="0" borderId="164" xfId="0" applyNumberFormat="1" applyBorder="1" applyProtection="1">
      <alignment vertical="center"/>
      <protection locked="0"/>
    </xf>
    <xf numFmtId="185" fontId="0" fillId="0" borderId="8" xfId="0" applyNumberFormat="1" applyBorder="1" applyProtection="1">
      <alignment vertical="center"/>
      <protection locked="0"/>
    </xf>
    <xf numFmtId="185" fontId="0" fillId="0" borderId="183" xfId="0" applyNumberFormat="1" applyBorder="1" applyProtection="1">
      <alignment vertical="center"/>
      <protection locked="0"/>
    </xf>
    <xf numFmtId="185" fontId="0" fillId="4" borderId="146" xfId="0" applyNumberFormat="1" applyFill="1" applyBorder="1">
      <alignment vertical="center"/>
    </xf>
    <xf numFmtId="185" fontId="0" fillId="4" borderId="88" xfId="0" applyNumberFormat="1" applyFill="1" applyBorder="1">
      <alignment vertical="center"/>
    </xf>
    <xf numFmtId="185" fontId="0" fillId="4" borderId="184" xfId="0" applyNumberFormat="1" applyFill="1" applyBorder="1">
      <alignment vertical="center"/>
    </xf>
    <xf numFmtId="185" fontId="0" fillId="0" borderId="169" xfId="0" applyNumberFormat="1" applyBorder="1" applyProtection="1">
      <alignment vertical="center"/>
      <protection locked="0"/>
    </xf>
    <xf numFmtId="185" fontId="0" fillId="0" borderId="43" xfId="0" applyNumberFormat="1" applyBorder="1" applyProtection="1">
      <alignment vertical="center"/>
      <protection locked="0"/>
    </xf>
    <xf numFmtId="185" fontId="0" fillId="0" borderId="44" xfId="0" applyNumberFormat="1" applyBorder="1" applyProtection="1">
      <alignment vertical="center"/>
      <protection locked="0"/>
    </xf>
    <xf numFmtId="185" fontId="0" fillId="0" borderId="38" xfId="0" applyNumberFormat="1" applyBorder="1" applyProtection="1">
      <alignment vertical="center"/>
      <protection locked="0"/>
    </xf>
    <xf numFmtId="0" fontId="10" fillId="5" borderId="18" xfId="0" applyFont="1" applyFill="1" applyBorder="1" applyAlignment="1">
      <alignment horizontal="center" vertical="center" textRotation="255"/>
    </xf>
    <xf numFmtId="0" fontId="10" fillId="5" borderId="23" xfId="0" applyFont="1" applyFill="1" applyBorder="1" applyAlignment="1">
      <alignment horizontal="center" vertical="center" textRotation="255"/>
    </xf>
    <xf numFmtId="0" fontId="10" fillId="5" borderId="5" xfId="0" applyFont="1" applyFill="1" applyBorder="1" applyAlignment="1">
      <alignment horizontal="center" vertical="center" textRotation="255"/>
    </xf>
    <xf numFmtId="0" fontId="10" fillId="5" borderId="0" xfId="0" applyFont="1" applyFill="1" applyAlignment="1">
      <alignment horizontal="center" vertical="center" textRotation="255"/>
    </xf>
    <xf numFmtId="0" fontId="10" fillId="5" borderId="9" xfId="0" applyFont="1" applyFill="1" applyBorder="1" applyAlignment="1">
      <alignment horizontal="center" vertical="center" textRotation="255"/>
    </xf>
    <xf numFmtId="0" fontId="10" fillId="5" borderId="56" xfId="0" applyFont="1" applyFill="1" applyBorder="1" applyAlignment="1">
      <alignment horizontal="center" vertical="center" textRotation="255"/>
    </xf>
    <xf numFmtId="0" fontId="29" fillId="5" borderId="42" xfId="0" applyFont="1" applyFill="1" applyBorder="1">
      <alignment vertical="center"/>
    </xf>
    <xf numFmtId="0" fontId="29" fillId="5" borderId="43" xfId="0" applyFont="1" applyFill="1" applyBorder="1">
      <alignment vertical="center"/>
    </xf>
    <xf numFmtId="0" fontId="29" fillId="5" borderId="207" xfId="0" applyFont="1" applyFill="1" applyBorder="1">
      <alignment vertical="center"/>
    </xf>
    <xf numFmtId="184" fontId="19" fillId="5" borderId="10" xfId="4" applyNumberFormat="1" applyFont="1" applyFill="1" applyBorder="1">
      <alignment vertical="center"/>
    </xf>
    <xf numFmtId="184" fontId="19" fillId="5" borderId="8" xfId="4" applyNumberFormat="1" applyFont="1" applyFill="1" applyBorder="1">
      <alignment vertical="center"/>
    </xf>
    <xf numFmtId="184" fontId="19" fillId="5" borderId="183" xfId="4" applyNumberFormat="1" applyFont="1" applyFill="1" applyBorder="1">
      <alignment vertical="center"/>
    </xf>
    <xf numFmtId="0" fontId="0" fillId="5" borderId="5" xfId="0" applyFill="1" applyBorder="1" applyAlignment="1">
      <alignment vertical="center" textRotation="255"/>
    </xf>
    <xf numFmtId="0" fontId="0" fillId="5" borderId="0" xfId="0" applyFill="1" applyAlignment="1">
      <alignment vertical="center" textRotation="255"/>
    </xf>
    <xf numFmtId="0" fontId="19" fillId="5" borderId="0" xfId="0" applyFont="1" applyFill="1">
      <alignment vertical="center"/>
    </xf>
    <xf numFmtId="0" fontId="0" fillId="4" borderId="135" xfId="0" applyFill="1" applyBorder="1">
      <alignment vertical="center"/>
    </xf>
    <xf numFmtId="0" fontId="0" fillId="4" borderId="23" xfId="0" applyFill="1" applyBorder="1">
      <alignment vertical="center"/>
    </xf>
    <xf numFmtId="0" fontId="0" fillId="4" borderId="13" xfId="0" applyFill="1" applyBorder="1">
      <alignment vertical="center"/>
    </xf>
    <xf numFmtId="0" fontId="0" fillId="4" borderId="39" xfId="0" applyFill="1" applyBorder="1">
      <alignment vertical="center"/>
    </xf>
    <xf numFmtId="184" fontId="0" fillId="0" borderId="164" xfId="0" applyNumberFormat="1" applyBorder="1" applyProtection="1">
      <alignment vertical="center"/>
      <protection locked="0"/>
    </xf>
    <xf numFmtId="184" fontId="0" fillId="0" borderId="8" xfId="0" applyNumberFormat="1" applyBorder="1" applyProtection="1">
      <alignment vertical="center"/>
      <protection locked="0"/>
    </xf>
    <xf numFmtId="184" fontId="0" fillId="0" borderId="10" xfId="0" applyNumberFormat="1" applyBorder="1" applyProtection="1">
      <alignment vertical="center"/>
      <protection locked="0"/>
    </xf>
    <xf numFmtId="184" fontId="0" fillId="0" borderId="38" xfId="0" applyNumberFormat="1" applyBorder="1" applyProtection="1">
      <alignment vertical="center"/>
      <protection locked="0"/>
    </xf>
    <xf numFmtId="176" fontId="19" fillId="5" borderId="10" xfId="4" applyNumberFormat="1" applyFont="1" applyFill="1" applyBorder="1">
      <alignment vertical="center"/>
    </xf>
    <xf numFmtId="176" fontId="19" fillId="5" borderId="8" xfId="4" applyNumberFormat="1" applyFont="1" applyFill="1" applyBorder="1">
      <alignment vertical="center"/>
    </xf>
    <xf numFmtId="176" fontId="19" fillId="5" borderId="183" xfId="4" applyNumberFormat="1" applyFont="1" applyFill="1" applyBorder="1">
      <alignment vertical="center"/>
    </xf>
    <xf numFmtId="176" fontId="0" fillId="0" borderId="164" xfId="0" applyNumberFormat="1" applyBorder="1" applyProtection="1">
      <alignment vertical="center"/>
      <protection locked="0"/>
    </xf>
    <xf numFmtId="176" fontId="0" fillId="0" borderId="8" xfId="0" applyNumberFormat="1" applyBorder="1" applyProtection="1">
      <alignment vertical="center"/>
      <protection locked="0"/>
    </xf>
    <xf numFmtId="176" fontId="0" fillId="0" borderId="10" xfId="0" applyNumberFormat="1" applyBorder="1" applyProtection="1">
      <alignment vertical="center"/>
      <protection locked="0"/>
    </xf>
    <xf numFmtId="176" fontId="0" fillId="0" borderId="38" xfId="0" applyNumberFormat="1" applyBorder="1" applyProtection="1">
      <alignment vertical="center"/>
      <protection locked="0"/>
    </xf>
    <xf numFmtId="183" fontId="19" fillId="5" borderId="10" xfId="4" applyNumberFormat="1" applyFont="1" applyFill="1" applyBorder="1">
      <alignment vertical="center"/>
    </xf>
    <xf numFmtId="183" fontId="19" fillId="5" borderId="8" xfId="4" applyNumberFormat="1" applyFont="1" applyFill="1" applyBorder="1">
      <alignment vertical="center"/>
    </xf>
    <xf numFmtId="183" fontId="19" fillId="5" borderId="183" xfId="4" applyNumberFormat="1" applyFont="1" applyFill="1" applyBorder="1">
      <alignment vertical="center"/>
    </xf>
    <xf numFmtId="183" fontId="0" fillId="0" borderId="164" xfId="0" applyNumberFormat="1" applyBorder="1" applyProtection="1">
      <alignment vertical="center"/>
      <protection locked="0"/>
    </xf>
    <xf numFmtId="183" fontId="0" fillId="0" borderId="8" xfId="0" applyNumberFormat="1" applyBorder="1" applyProtection="1">
      <alignment vertical="center"/>
      <protection locked="0"/>
    </xf>
    <xf numFmtId="183" fontId="0" fillId="0" borderId="10" xfId="0" applyNumberFormat="1" applyBorder="1" applyProtection="1">
      <alignment vertical="center"/>
      <protection locked="0"/>
    </xf>
    <xf numFmtId="183" fontId="0" fillId="0" borderId="38" xfId="0" applyNumberFormat="1" applyBorder="1" applyProtection="1">
      <alignment vertical="center"/>
      <protection locked="0"/>
    </xf>
    <xf numFmtId="185" fontId="0" fillId="4" borderId="118" xfId="0" applyNumberFormat="1" applyFill="1" applyBorder="1">
      <alignment vertical="center"/>
    </xf>
    <xf numFmtId="182" fontId="0" fillId="4" borderId="146" xfId="0" applyNumberFormat="1" applyFill="1" applyBorder="1">
      <alignment vertical="center"/>
    </xf>
    <xf numFmtId="182" fontId="0" fillId="4" borderId="88" xfId="0" applyNumberFormat="1" applyFill="1" applyBorder="1">
      <alignment vertical="center"/>
    </xf>
    <xf numFmtId="182" fontId="0" fillId="6" borderId="204" xfId="0" applyNumberFormat="1" applyFill="1" applyBorder="1">
      <alignment vertical="center"/>
    </xf>
    <xf numFmtId="182" fontId="0" fillId="6" borderId="90" xfId="0" applyNumberFormat="1" applyFill="1" applyBorder="1">
      <alignment vertical="center"/>
    </xf>
    <xf numFmtId="182" fontId="0" fillId="6" borderId="96" xfId="0" applyNumberFormat="1" applyFill="1" applyBorder="1">
      <alignment vertical="center"/>
    </xf>
    <xf numFmtId="182" fontId="0" fillId="0" borderId="164" xfId="0" applyNumberFormat="1" applyBorder="1" applyProtection="1">
      <alignment vertical="center"/>
      <protection locked="0"/>
    </xf>
    <xf numFmtId="182" fontId="0" fillId="0" borderId="8" xfId="0" applyNumberFormat="1" applyBorder="1" applyProtection="1">
      <alignment vertical="center"/>
      <protection locked="0"/>
    </xf>
    <xf numFmtId="182" fontId="0" fillId="0" borderId="38" xfId="0" applyNumberFormat="1" applyBorder="1" applyProtection="1">
      <alignment vertical="center"/>
      <protection locked="0"/>
    </xf>
    <xf numFmtId="182" fontId="0" fillId="0" borderId="66" xfId="0" applyNumberFormat="1" applyBorder="1" applyProtection="1">
      <alignment vertical="center"/>
      <protection locked="0"/>
    </xf>
    <xf numFmtId="182" fontId="0" fillId="0" borderId="56" xfId="0" applyNumberFormat="1" applyBorder="1" applyProtection="1">
      <alignment vertical="center"/>
      <protection locked="0"/>
    </xf>
    <xf numFmtId="182" fontId="0" fillId="0" borderId="40" xfId="0" applyNumberFormat="1" applyBorder="1" applyProtection="1">
      <alignment vertical="center"/>
      <protection locked="0"/>
    </xf>
    <xf numFmtId="182" fontId="0" fillId="4" borderId="118" xfId="0" applyNumberFormat="1" applyFill="1" applyBorder="1">
      <alignment vertical="center"/>
    </xf>
    <xf numFmtId="179" fontId="0" fillId="2" borderId="0" xfId="0" applyNumberFormat="1" applyFill="1" applyAlignment="1">
      <alignment horizontal="center" vertical="center"/>
    </xf>
    <xf numFmtId="0" fontId="0" fillId="5" borderId="7" xfId="0" applyFill="1" applyBorder="1">
      <alignment vertical="center"/>
    </xf>
    <xf numFmtId="184" fontId="0" fillId="0" borderId="135" xfId="0" applyNumberFormat="1" applyBorder="1" applyProtection="1">
      <alignment vertical="center"/>
      <protection locked="0"/>
    </xf>
    <xf numFmtId="184" fontId="0" fillId="0" borderId="23" xfId="0" applyNumberFormat="1" applyBorder="1" applyProtection="1">
      <alignment vertical="center"/>
      <protection locked="0"/>
    </xf>
    <xf numFmtId="184" fontId="0" fillId="0" borderId="13" xfId="0" applyNumberFormat="1" applyBorder="1" applyProtection="1">
      <alignment vertical="center"/>
      <protection locked="0"/>
    </xf>
    <xf numFmtId="184" fontId="0" fillId="0" borderId="39" xfId="0" applyNumberFormat="1" applyBorder="1" applyProtection="1">
      <alignment vertical="center"/>
      <protection locked="0"/>
    </xf>
    <xf numFmtId="0" fontId="0" fillId="5" borderId="67" xfId="0" applyFill="1" applyBorder="1" applyAlignment="1">
      <alignment horizontal="center" vertical="center"/>
    </xf>
    <xf numFmtId="0" fontId="0" fillId="5" borderId="29" xfId="0" applyFill="1" applyBorder="1" applyAlignment="1">
      <alignment horizontal="center" vertical="center"/>
    </xf>
    <xf numFmtId="0" fontId="0" fillId="5" borderId="3" xfId="0" applyFill="1" applyBorder="1" applyAlignment="1">
      <alignment horizontal="center" vertical="center"/>
    </xf>
    <xf numFmtId="183" fontId="19" fillId="5" borderId="55" xfId="4" applyNumberFormat="1" applyFont="1" applyFill="1" applyBorder="1">
      <alignment vertical="center"/>
    </xf>
    <xf numFmtId="183" fontId="19" fillId="5" borderId="0" xfId="4" applyNumberFormat="1" applyFont="1" applyFill="1">
      <alignment vertical="center"/>
    </xf>
    <xf numFmtId="183" fontId="19" fillId="5" borderId="134" xfId="4" applyNumberFormat="1" applyFont="1" applyFill="1" applyBorder="1">
      <alignment vertical="center"/>
    </xf>
    <xf numFmtId="183" fontId="0" fillId="0" borderId="137" xfId="0" applyNumberFormat="1" applyBorder="1" applyProtection="1">
      <alignment vertical="center"/>
      <protection locked="0"/>
    </xf>
    <xf numFmtId="183" fontId="0" fillId="0" borderId="0" xfId="0" applyNumberFormat="1" applyProtection="1">
      <alignment vertical="center"/>
      <protection locked="0"/>
    </xf>
    <xf numFmtId="183" fontId="0" fillId="0" borderId="55" xfId="0" applyNumberFormat="1" applyBorder="1" applyProtection="1">
      <alignment vertical="center"/>
      <protection locked="0"/>
    </xf>
    <xf numFmtId="183" fontId="0" fillId="0" borderId="37" xfId="0" applyNumberFormat="1" applyBorder="1" applyProtection="1">
      <alignment vertical="center"/>
      <protection locked="0"/>
    </xf>
    <xf numFmtId="0" fontId="0" fillId="5" borderId="29" xfId="0" applyFill="1" applyBorder="1" applyAlignment="1">
      <alignment horizontal="center" vertical="center" wrapText="1"/>
    </xf>
    <xf numFmtId="0" fontId="0" fillId="5" borderId="136" xfId="0" applyFill="1" applyBorder="1" applyAlignment="1">
      <alignment horizontal="center" vertical="center"/>
    </xf>
    <xf numFmtId="184" fontId="0" fillId="0" borderId="21" xfId="0" applyNumberFormat="1" applyBorder="1" applyProtection="1">
      <alignment vertical="center"/>
      <protection locked="0"/>
    </xf>
    <xf numFmtId="184" fontId="0" fillId="0" borderId="22" xfId="0" applyNumberFormat="1" applyBorder="1" applyProtection="1">
      <alignment vertical="center"/>
      <protection locked="0"/>
    </xf>
    <xf numFmtId="184" fontId="0" fillId="0" borderId="35" xfId="0" applyNumberFormat="1" applyBorder="1" applyProtection="1">
      <alignment vertical="center"/>
      <protection locked="0"/>
    </xf>
    <xf numFmtId="179" fontId="0" fillId="5" borderId="136" xfId="0" applyNumberFormat="1" applyFill="1" applyBorder="1" applyAlignment="1">
      <alignment horizontal="center" vertical="center"/>
    </xf>
    <xf numFmtId="0" fontId="0" fillId="5" borderId="136" xfId="0" applyFill="1" applyBorder="1">
      <alignment vertical="center"/>
    </xf>
    <xf numFmtId="0" fontId="0" fillId="5" borderId="206" xfId="0" applyFill="1" applyBorder="1" applyAlignment="1">
      <alignment horizontal="center" vertical="center"/>
    </xf>
    <xf numFmtId="185" fontId="0" fillId="0" borderId="205" xfId="0" applyNumberFormat="1" applyBorder="1" applyProtection="1">
      <alignment vertical="center"/>
      <protection locked="0"/>
    </xf>
    <xf numFmtId="185" fontId="0" fillId="0" borderId="36" xfId="0" applyNumberFormat="1" applyBorder="1" applyProtection="1">
      <alignment vertical="center"/>
      <protection locked="0"/>
    </xf>
    <xf numFmtId="185" fontId="0" fillId="0" borderId="206" xfId="0" applyNumberFormat="1" applyBorder="1" applyProtection="1">
      <alignment vertical="center"/>
      <protection locked="0"/>
    </xf>
    <xf numFmtId="185" fontId="0" fillId="0" borderId="34" xfId="0" applyNumberFormat="1" applyBorder="1" applyProtection="1">
      <alignment vertical="center"/>
      <protection locked="0"/>
    </xf>
    <xf numFmtId="0" fontId="0" fillId="5" borderId="4" xfId="0" applyFill="1" applyBorder="1">
      <alignment vertical="center"/>
    </xf>
    <xf numFmtId="0" fontId="0" fillId="5" borderId="1" xfId="0" applyFill="1" applyBorder="1">
      <alignment vertical="center"/>
    </xf>
    <xf numFmtId="184" fontId="19" fillId="5" borderId="21" xfId="4" applyNumberFormat="1" applyFont="1" applyFill="1" applyBorder="1">
      <alignment vertical="center"/>
    </xf>
    <xf numFmtId="184" fontId="19" fillId="5" borderId="22" xfId="4" applyNumberFormat="1" applyFont="1" applyFill="1" applyBorder="1">
      <alignment vertical="center"/>
    </xf>
    <xf numFmtId="184" fontId="19" fillId="5" borderId="185" xfId="4" applyNumberFormat="1" applyFont="1" applyFill="1" applyBorder="1">
      <alignment vertical="center"/>
    </xf>
    <xf numFmtId="184" fontId="0" fillId="0" borderId="119" xfId="0" applyNumberFormat="1" applyBorder="1" applyProtection="1">
      <alignment vertical="center"/>
      <protection locked="0"/>
    </xf>
    <xf numFmtId="185" fontId="0" fillId="10" borderId="219" xfId="0" applyNumberFormat="1" applyFill="1" applyBorder="1">
      <alignment vertical="center"/>
    </xf>
    <xf numFmtId="185" fontId="0" fillId="10" borderId="220" xfId="0" applyNumberFormat="1" applyFill="1" applyBorder="1">
      <alignment vertical="center"/>
    </xf>
    <xf numFmtId="185" fontId="0" fillId="10" borderId="221" xfId="0" applyNumberFormat="1" applyFill="1" applyBorder="1">
      <alignment vertical="center"/>
    </xf>
    <xf numFmtId="185" fontId="0" fillId="10" borderId="222" xfId="0" applyNumberFormat="1" applyFill="1" applyBorder="1">
      <alignment vertical="center"/>
    </xf>
    <xf numFmtId="185" fontId="0" fillId="10" borderId="223" xfId="0" applyNumberFormat="1" applyFill="1" applyBorder="1">
      <alignment vertical="center"/>
    </xf>
    <xf numFmtId="185" fontId="0" fillId="10" borderId="224" xfId="0" applyNumberFormat="1" applyFill="1" applyBorder="1">
      <alignment vertical="center"/>
    </xf>
    <xf numFmtId="185" fontId="0" fillId="10" borderId="225" xfId="0" applyNumberFormat="1" applyFill="1" applyBorder="1">
      <alignment vertical="center"/>
    </xf>
    <xf numFmtId="185" fontId="0" fillId="10" borderId="226" xfId="0" applyNumberFormat="1" applyFill="1" applyBorder="1">
      <alignment vertical="center"/>
    </xf>
    <xf numFmtId="185" fontId="0" fillId="10" borderId="227" xfId="0" applyNumberFormat="1" applyFill="1" applyBorder="1">
      <alignment vertical="center"/>
    </xf>
    <xf numFmtId="0" fontId="0" fillId="5" borderId="186" xfId="0" applyFill="1" applyBorder="1">
      <alignment vertical="center"/>
    </xf>
    <xf numFmtId="0" fontId="0" fillId="5" borderId="187" xfId="0" applyFill="1" applyBorder="1">
      <alignment vertical="center"/>
    </xf>
    <xf numFmtId="0" fontId="0" fillId="5" borderId="29" xfId="0" applyFill="1" applyBorder="1">
      <alignment vertical="center"/>
    </xf>
    <xf numFmtId="179" fontId="0" fillId="5" borderId="188" xfId="0" applyNumberFormat="1" applyFill="1" applyBorder="1" applyAlignment="1">
      <alignment horizontal="center" vertical="center"/>
    </xf>
    <xf numFmtId="179" fontId="0" fillId="5" borderId="187" xfId="0" applyNumberFormat="1" applyFill="1" applyBorder="1" applyAlignment="1">
      <alignment horizontal="center" vertical="center"/>
    </xf>
    <xf numFmtId="179" fontId="0" fillId="5" borderId="189" xfId="0" applyNumberFormat="1" applyFill="1" applyBorder="1" applyAlignment="1">
      <alignment horizontal="center" vertical="center"/>
    </xf>
    <xf numFmtId="179" fontId="0" fillId="5" borderId="190" xfId="0" applyNumberFormat="1" applyFill="1" applyBorder="1" applyAlignment="1">
      <alignment horizontal="center" vertical="center"/>
    </xf>
    <xf numFmtId="183" fontId="0" fillId="0" borderId="191" xfId="0" applyNumberFormat="1" applyBorder="1" applyProtection="1">
      <alignment vertical="center"/>
      <protection locked="0"/>
    </xf>
    <xf numFmtId="183" fontId="0" fillId="0" borderId="16" xfId="0" applyNumberFormat="1" applyBorder="1" applyProtection="1">
      <alignment vertical="center"/>
      <protection locked="0"/>
    </xf>
    <xf numFmtId="183" fontId="0" fillId="0" borderId="192" xfId="0" applyNumberFormat="1" applyBorder="1" applyProtection="1">
      <alignment vertical="center"/>
      <protection locked="0"/>
    </xf>
    <xf numFmtId="183" fontId="0" fillId="0" borderId="208" xfId="0" applyNumberFormat="1" applyBorder="1" applyProtection="1">
      <alignment vertical="center"/>
      <protection locked="0"/>
    </xf>
    <xf numFmtId="183" fontId="0" fillId="0" borderId="209" xfId="0" applyNumberFormat="1" applyBorder="1" applyProtection="1">
      <alignment vertical="center"/>
      <protection locked="0"/>
    </xf>
    <xf numFmtId="183" fontId="0" fillId="0" borderId="28" xfId="0" applyNumberFormat="1" applyBorder="1" applyProtection="1">
      <alignment vertical="center"/>
      <protection locked="0"/>
    </xf>
    <xf numFmtId="177" fontId="0" fillId="0" borderId="64" xfId="0" applyNumberFormat="1" applyBorder="1" applyProtection="1">
      <alignment vertical="center"/>
      <protection locked="0"/>
    </xf>
    <xf numFmtId="177" fontId="0" fillId="0" borderId="60" xfId="0" applyNumberFormat="1" applyBorder="1" applyProtection="1">
      <alignment vertical="center"/>
      <protection locked="0"/>
    </xf>
    <xf numFmtId="177" fontId="0" fillId="0" borderId="193" xfId="0" applyNumberFormat="1" applyBorder="1" applyProtection="1">
      <alignment vertical="center"/>
      <protection locked="0"/>
    </xf>
    <xf numFmtId="177" fontId="0" fillId="0" borderId="11" xfId="0" applyNumberFormat="1" applyBorder="1" applyProtection="1">
      <alignment vertical="center"/>
      <protection locked="0"/>
    </xf>
    <xf numFmtId="0" fontId="0" fillId="6" borderId="20" xfId="0" applyFill="1" applyBorder="1" applyAlignment="1">
      <alignment horizontal="center" vertical="center"/>
    </xf>
    <xf numFmtId="0" fontId="0" fillId="6" borderId="199" xfId="0" applyFill="1" applyBorder="1" applyAlignment="1">
      <alignment horizontal="center" vertical="center"/>
    </xf>
    <xf numFmtId="0" fontId="0" fillId="6" borderId="61" xfId="0" applyFill="1" applyBorder="1" applyAlignment="1">
      <alignment horizontal="center" vertical="center"/>
    </xf>
    <xf numFmtId="183" fontId="0" fillId="4" borderId="200" xfId="0" applyNumberFormat="1" applyFill="1" applyBorder="1">
      <alignment vertical="center"/>
    </xf>
    <xf numFmtId="183" fontId="0" fillId="4" borderId="199" xfId="0" applyNumberFormat="1" applyFill="1" applyBorder="1">
      <alignment vertical="center"/>
    </xf>
    <xf numFmtId="183" fontId="0" fillId="4" borderId="201" xfId="0" applyNumberFormat="1" applyFill="1" applyBorder="1">
      <alignment vertical="center"/>
    </xf>
    <xf numFmtId="183" fontId="0" fillId="4" borderId="202" xfId="0" applyNumberFormat="1" applyFill="1" applyBorder="1">
      <alignment vertical="center"/>
    </xf>
    <xf numFmtId="0" fontId="0" fillId="5" borderId="7" xfId="0" applyFill="1" applyBorder="1" applyAlignment="1">
      <alignment horizontal="center" vertical="center" wrapText="1"/>
    </xf>
    <xf numFmtId="0" fontId="0" fillId="5" borderId="63" xfId="0" applyFill="1" applyBorder="1" applyAlignment="1">
      <alignment horizontal="center" vertical="center"/>
    </xf>
    <xf numFmtId="0" fontId="0" fillId="5" borderId="43" xfId="0" applyFill="1" applyBorder="1" applyAlignment="1">
      <alignment horizontal="center" vertical="center"/>
    </xf>
    <xf numFmtId="0" fontId="0" fillId="5" borderId="207" xfId="0" applyFill="1" applyBorder="1" applyAlignment="1">
      <alignment horizontal="center" vertical="center"/>
    </xf>
    <xf numFmtId="177" fontId="0" fillId="10" borderId="195" xfId="0" applyNumberFormat="1" applyFill="1" applyBorder="1">
      <alignment vertical="center"/>
    </xf>
    <xf numFmtId="177" fontId="0" fillId="10" borderId="196" xfId="0" applyNumberFormat="1" applyFill="1" applyBorder="1">
      <alignment vertical="center"/>
    </xf>
    <xf numFmtId="177" fontId="0" fillId="10" borderId="197" xfId="0" applyNumberFormat="1" applyFill="1" applyBorder="1">
      <alignment vertical="center"/>
    </xf>
    <xf numFmtId="176" fontId="0" fillId="0" borderId="210" xfId="0" applyNumberFormat="1" applyBorder="1" applyProtection="1">
      <alignment vertical="center"/>
      <protection locked="0"/>
    </xf>
    <xf numFmtId="176" fontId="0" fillId="0" borderId="194" xfId="0" applyNumberFormat="1" applyBorder="1" applyProtection="1">
      <alignment vertical="center"/>
      <protection locked="0"/>
    </xf>
    <xf numFmtId="176" fontId="0" fillId="0" borderId="198" xfId="0" applyNumberFormat="1" applyBorder="1" applyProtection="1">
      <alignment vertical="center"/>
      <protection locked="0"/>
    </xf>
    <xf numFmtId="55" fontId="0" fillId="2" borderId="0" xfId="0" applyNumberFormat="1" applyFill="1" applyAlignment="1">
      <alignment horizontal="center" vertical="center"/>
    </xf>
    <xf numFmtId="0" fontId="0" fillId="2" borderId="0" xfId="0" applyFill="1" applyAlignment="1">
      <alignment horizontal="center" vertical="center"/>
    </xf>
    <xf numFmtId="0" fontId="0" fillId="6" borderId="84" xfId="0" applyFill="1" applyBorder="1" applyAlignment="1">
      <alignment horizontal="center" vertical="center"/>
    </xf>
    <xf numFmtId="0" fontId="0" fillId="6" borderId="90" xfId="0" applyFill="1" applyBorder="1" applyAlignment="1">
      <alignment horizontal="center" vertical="center"/>
    </xf>
    <xf numFmtId="0" fontId="0" fillId="6" borderId="182" xfId="0" applyFill="1" applyBorder="1" applyAlignment="1">
      <alignment horizontal="center" vertical="center"/>
    </xf>
    <xf numFmtId="0" fontId="0" fillId="0" borderId="2" xfId="0" applyBorder="1" applyAlignment="1">
      <alignment horizontal="center" vertical="center"/>
    </xf>
    <xf numFmtId="182" fontId="0" fillId="6" borderId="203" xfId="0" applyNumberFormat="1" applyFill="1" applyBorder="1">
      <alignment vertical="center"/>
    </xf>
    <xf numFmtId="182" fontId="0" fillId="6" borderId="52" xfId="0" applyNumberFormat="1" applyFill="1" applyBorder="1">
      <alignment vertical="center"/>
    </xf>
    <xf numFmtId="182" fontId="0" fillId="0" borderId="169" xfId="0" applyNumberFormat="1" applyBorder="1" applyProtection="1">
      <alignment vertical="center"/>
      <protection locked="0"/>
    </xf>
    <xf numFmtId="182" fontId="0" fillId="0" borderId="43" xfId="0" applyNumberFormat="1" applyBorder="1" applyProtection="1">
      <alignment vertical="center"/>
      <protection locked="0"/>
    </xf>
    <xf numFmtId="0" fontId="0" fillId="5" borderId="141" xfId="0" applyFill="1" applyBorder="1" applyAlignment="1">
      <alignment horizontal="center" vertical="center"/>
    </xf>
    <xf numFmtId="0" fontId="0" fillId="5" borderId="139" xfId="0" applyFill="1" applyBorder="1" applyAlignment="1">
      <alignment horizontal="center" vertical="center"/>
    </xf>
    <xf numFmtId="0" fontId="0" fillId="5" borderId="168" xfId="0" applyFill="1" applyBorder="1" applyAlignment="1">
      <alignment horizontal="center" vertical="center"/>
    </xf>
    <xf numFmtId="177" fontId="0" fillId="0" borderId="21" xfId="0" applyNumberFormat="1" applyBorder="1" applyAlignment="1" applyProtection="1">
      <alignment vertical="center" shrinkToFit="1"/>
      <protection locked="0"/>
    </xf>
    <xf numFmtId="177" fontId="0" fillId="0" borderId="22" xfId="0" applyNumberFormat="1" applyBorder="1" applyAlignment="1" applyProtection="1">
      <alignment vertical="center" shrinkToFit="1"/>
      <protection locked="0"/>
    </xf>
    <xf numFmtId="177" fontId="0" fillId="0" borderId="50" xfId="0" applyNumberFormat="1" applyBorder="1" applyAlignment="1" applyProtection="1">
      <alignment vertical="center" shrinkToFit="1"/>
      <protection locked="0"/>
    </xf>
    <xf numFmtId="177" fontId="20" fillId="5" borderId="21" xfId="0" applyNumberFormat="1" applyFont="1" applyFill="1" applyBorder="1" applyAlignment="1">
      <alignment horizontal="center" vertical="center" shrinkToFit="1"/>
    </xf>
    <xf numFmtId="177" fontId="20" fillId="5" borderId="22" xfId="0" applyNumberFormat="1" applyFont="1" applyFill="1" applyBorder="1" applyAlignment="1">
      <alignment horizontal="center" vertical="center" shrinkToFit="1"/>
    </xf>
    <xf numFmtId="177" fontId="20" fillId="5" borderId="35" xfId="0" applyNumberFormat="1" applyFont="1" applyFill="1" applyBorder="1" applyAlignment="1">
      <alignment horizontal="center" vertical="center" shrinkToFit="1"/>
    </xf>
    <xf numFmtId="0" fontId="20" fillId="5" borderId="18" xfId="0" applyFont="1" applyFill="1" applyBorder="1" applyAlignment="1">
      <alignment horizontal="center" vertical="center"/>
    </xf>
    <xf numFmtId="0" fontId="20" fillId="5" borderId="23" xfId="0" applyFont="1" applyFill="1" applyBorder="1" applyAlignment="1">
      <alignment horizontal="center" vertical="center"/>
    </xf>
    <xf numFmtId="0" fontId="20" fillId="5" borderId="30" xfId="0" applyFont="1" applyFill="1" applyBorder="1" applyAlignment="1">
      <alignment horizontal="center" vertical="center"/>
    </xf>
    <xf numFmtId="0" fontId="20" fillId="5" borderId="4" xfId="0" applyFont="1" applyFill="1" applyBorder="1" applyAlignment="1">
      <alignment horizontal="center" vertical="center"/>
    </xf>
    <xf numFmtId="0" fontId="20" fillId="5" borderId="1" xfId="0" applyFont="1" applyFill="1" applyBorder="1" applyAlignment="1">
      <alignment horizontal="center" vertical="center"/>
    </xf>
    <xf numFmtId="0" fontId="20" fillId="5" borderId="59" xfId="0" applyFont="1" applyFill="1" applyBorder="1" applyAlignment="1">
      <alignment horizontal="center" vertical="center"/>
    </xf>
    <xf numFmtId="0" fontId="20" fillId="5" borderId="10" xfId="0" applyFont="1" applyFill="1" applyBorder="1">
      <alignment vertical="center"/>
    </xf>
    <xf numFmtId="0" fontId="20" fillId="5" borderId="8" xfId="0" applyFont="1" applyFill="1" applyBorder="1">
      <alignment vertical="center"/>
    </xf>
    <xf numFmtId="0" fontId="20" fillId="5" borderId="24" xfId="0" applyFont="1" applyFill="1" applyBorder="1">
      <alignment vertical="center"/>
    </xf>
    <xf numFmtId="0" fontId="20" fillId="5" borderId="21" xfId="0" applyFont="1" applyFill="1" applyBorder="1">
      <alignment vertical="center"/>
    </xf>
    <xf numFmtId="0" fontId="20" fillId="5" borderId="22" xfId="0" applyFont="1" applyFill="1" applyBorder="1">
      <alignment vertical="center"/>
    </xf>
    <xf numFmtId="0" fontId="20" fillId="5" borderId="50" xfId="0" applyFont="1" applyFill="1" applyBorder="1">
      <alignment vertical="center"/>
    </xf>
    <xf numFmtId="0" fontId="24" fillId="9" borderId="5" xfId="0" applyFont="1" applyFill="1" applyBorder="1">
      <alignment vertical="center"/>
    </xf>
    <xf numFmtId="0" fontId="24" fillId="9" borderId="0" xfId="0" applyFont="1" applyFill="1">
      <alignment vertical="center"/>
    </xf>
    <xf numFmtId="0" fontId="24" fillId="8" borderId="5" xfId="0" applyFont="1" applyFill="1" applyBorder="1">
      <alignment vertical="center"/>
    </xf>
    <xf numFmtId="0" fontId="24" fillId="8" borderId="0" xfId="0" applyFont="1" applyFill="1">
      <alignment vertical="center"/>
    </xf>
    <xf numFmtId="0" fontId="0" fillId="9" borderId="26" xfId="0" applyFill="1" applyBorder="1" applyAlignment="1">
      <alignment horizontal="center" vertical="center"/>
    </xf>
    <xf numFmtId="0" fontId="0" fillId="9" borderId="36" xfId="0" applyFill="1" applyBorder="1" applyAlignment="1">
      <alignment horizontal="center" vertical="center"/>
    </xf>
    <xf numFmtId="0" fontId="0" fillId="9" borderId="27" xfId="0" applyFill="1" applyBorder="1" applyAlignment="1">
      <alignment horizontal="center" vertical="center"/>
    </xf>
    <xf numFmtId="0" fontId="0" fillId="8" borderId="21" xfId="0" applyFill="1" applyBorder="1" applyAlignment="1">
      <alignment horizontal="center" vertical="center"/>
    </xf>
    <xf numFmtId="177" fontId="0" fillId="2" borderId="26" xfId="0" applyNumberFormat="1" applyFill="1" applyBorder="1" applyProtection="1">
      <alignment vertical="center"/>
      <protection locked="0"/>
    </xf>
    <xf numFmtId="177" fontId="0" fillId="2" borderId="36" xfId="0" applyNumberFormat="1" applyFill="1" applyBorder="1" applyProtection="1">
      <alignment vertical="center"/>
      <protection locked="0"/>
    </xf>
    <xf numFmtId="177" fontId="0" fillId="2" borderId="27" xfId="0" applyNumberFormat="1" applyFill="1" applyBorder="1" applyProtection="1">
      <alignment vertical="center"/>
      <protection locked="0"/>
    </xf>
    <xf numFmtId="177" fontId="0" fillId="2" borderId="21" xfId="0" applyNumberFormat="1" applyFill="1" applyBorder="1" applyProtection="1">
      <alignment vertical="center"/>
      <protection locked="0"/>
    </xf>
    <xf numFmtId="177" fontId="0" fillId="2" borderId="22" xfId="0" applyNumberFormat="1" applyFill="1" applyBorder="1" applyProtection="1">
      <alignment vertical="center"/>
      <protection locked="0"/>
    </xf>
    <xf numFmtId="177" fontId="0" fillId="2" borderId="50" xfId="0" applyNumberFormat="1" applyFill="1" applyBorder="1" applyProtection="1">
      <alignment vertical="center"/>
      <protection locked="0"/>
    </xf>
    <xf numFmtId="0" fontId="24" fillId="5" borderId="5" xfId="0" applyFont="1" applyFill="1" applyBorder="1" applyAlignment="1">
      <alignment horizontal="center" vertical="center"/>
    </xf>
    <xf numFmtId="0" fontId="24" fillId="5" borderId="0" xfId="0" applyFont="1" applyFill="1" applyAlignment="1">
      <alignment horizontal="center" vertical="center"/>
    </xf>
    <xf numFmtId="0" fontId="24" fillId="5" borderId="49" xfId="0" applyFont="1" applyFill="1" applyBorder="1" applyAlignment="1">
      <alignment horizontal="center" vertical="center"/>
    </xf>
    <xf numFmtId="0" fontId="0" fillId="5" borderId="1" xfId="0" applyFill="1" applyBorder="1" applyAlignment="1">
      <alignment vertical="center" shrinkToFit="1"/>
    </xf>
    <xf numFmtId="177" fontId="0" fillId="0" borderId="46" xfId="0" applyNumberFormat="1" applyBorder="1" applyAlignment="1" applyProtection="1">
      <alignment vertical="center" shrinkToFit="1"/>
      <protection locked="0"/>
    </xf>
    <xf numFmtId="177" fontId="0" fillId="0" borderId="47" xfId="0" applyNumberFormat="1" applyBorder="1" applyAlignment="1" applyProtection="1">
      <alignment vertical="center" shrinkToFit="1"/>
      <protection locked="0"/>
    </xf>
    <xf numFmtId="177" fontId="0" fillId="0" borderId="48" xfId="0" applyNumberFormat="1" applyBorder="1" applyAlignment="1" applyProtection="1">
      <alignment vertical="center" shrinkToFit="1"/>
      <protection locked="0"/>
    </xf>
    <xf numFmtId="177" fontId="0" fillId="0" borderId="55" xfId="0" applyNumberFormat="1" applyBorder="1" applyAlignment="1" applyProtection="1">
      <alignment vertical="center" shrinkToFit="1"/>
      <protection locked="0"/>
    </xf>
    <xf numFmtId="177" fontId="0" fillId="0" borderId="0" xfId="0" applyNumberFormat="1" applyAlignment="1" applyProtection="1">
      <alignment vertical="center" shrinkToFit="1"/>
      <protection locked="0"/>
    </xf>
    <xf numFmtId="177" fontId="0" fillId="0" borderId="49" xfId="0" applyNumberFormat="1" applyBorder="1" applyAlignment="1" applyProtection="1">
      <alignment vertical="center" shrinkToFit="1"/>
      <protection locked="0"/>
    </xf>
    <xf numFmtId="177" fontId="0" fillId="0" borderId="13" xfId="0" applyNumberFormat="1" applyBorder="1" applyAlignment="1" applyProtection="1">
      <alignment vertical="center" shrinkToFit="1"/>
      <protection locked="0"/>
    </xf>
    <xf numFmtId="177" fontId="0" fillId="0" borderId="23" xfId="0" applyNumberFormat="1" applyBorder="1" applyAlignment="1" applyProtection="1">
      <alignment vertical="center" shrinkToFit="1"/>
      <protection locked="0"/>
    </xf>
    <xf numFmtId="177" fontId="0" fillId="0" borderId="30" xfId="0" applyNumberFormat="1" applyBorder="1" applyAlignment="1" applyProtection="1">
      <alignment vertical="center" shrinkToFit="1"/>
      <protection locked="0"/>
    </xf>
    <xf numFmtId="177" fontId="0" fillId="0" borderId="14" xfId="0" applyNumberFormat="1" applyBorder="1" applyAlignment="1" applyProtection="1">
      <alignment vertical="center" shrinkToFit="1"/>
      <protection locked="0"/>
    </xf>
    <xf numFmtId="177" fontId="0" fillId="0" borderId="56" xfId="0" applyNumberFormat="1" applyBorder="1" applyAlignment="1" applyProtection="1">
      <alignment vertical="center" shrinkToFit="1"/>
      <protection locked="0"/>
    </xf>
    <xf numFmtId="177" fontId="0" fillId="0" borderId="31" xfId="0" applyNumberFormat="1" applyBorder="1" applyAlignment="1" applyProtection="1">
      <alignment vertical="center" shrinkToFit="1"/>
      <protection locked="0"/>
    </xf>
    <xf numFmtId="0" fontId="20" fillId="5" borderId="5" xfId="0" applyFont="1" applyFill="1" applyBorder="1" applyAlignment="1">
      <alignment horizontal="center" vertical="center"/>
    </xf>
    <xf numFmtId="0" fontId="20" fillId="5" borderId="0" xfId="0" applyFont="1" applyFill="1" applyAlignment="1">
      <alignment horizontal="center" vertical="center"/>
    </xf>
    <xf numFmtId="0" fontId="20" fillId="5" borderId="49" xfId="0" applyFont="1" applyFill="1" applyBorder="1" applyAlignment="1">
      <alignment horizontal="center" vertical="center"/>
    </xf>
    <xf numFmtId="0" fontId="20" fillId="8" borderId="10" xfId="0" applyFont="1" applyFill="1" applyBorder="1" applyAlignment="1">
      <alignment horizontal="center" vertical="center"/>
    </xf>
    <xf numFmtId="0" fontId="20" fillId="8" borderId="8" xfId="0" applyFont="1" applyFill="1" applyBorder="1" applyAlignment="1">
      <alignment horizontal="center" vertical="center"/>
    </xf>
    <xf numFmtId="0" fontId="20" fillId="8" borderId="38" xfId="0" applyFont="1" applyFill="1" applyBorder="1" applyAlignment="1">
      <alignment horizontal="center" vertical="center"/>
    </xf>
    <xf numFmtId="0" fontId="20" fillId="9" borderId="10" xfId="0" applyFont="1" applyFill="1" applyBorder="1" applyAlignment="1">
      <alignment horizontal="center" vertical="center"/>
    </xf>
    <xf numFmtId="0" fontId="20" fillId="9" borderId="8" xfId="0" applyFont="1" applyFill="1" applyBorder="1" applyAlignment="1">
      <alignment horizontal="center" vertical="center"/>
    </xf>
    <xf numFmtId="0" fontId="20" fillId="9" borderId="38" xfId="0" applyFont="1" applyFill="1" applyBorder="1" applyAlignment="1">
      <alignment horizontal="center" vertical="center"/>
    </xf>
    <xf numFmtId="177" fontId="0" fillId="0" borderId="61" xfId="0" applyNumberFormat="1" applyBorder="1" applyAlignment="1" applyProtection="1">
      <alignment vertical="center" shrinkToFit="1"/>
      <protection locked="0"/>
    </xf>
    <xf numFmtId="177" fontId="0" fillId="0" borderId="1" xfId="0" applyNumberFormat="1" applyBorder="1" applyAlignment="1" applyProtection="1">
      <alignment vertical="center" shrinkToFit="1"/>
      <protection locked="0"/>
    </xf>
    <xf numFmtId="0" fontId="20" fillId="5" borderId="54" xfId="0" applyFont="1" applyFill="1" applyBorder="1" applyAlignment="1">
      <alignment horizontal="center" vertical="center" wrapText="1"/>
    </xf>
    <xf numFmtId="0" fontId="20" fillId="5" borderId="47" xfId="0" applyFont="1" applyFill="1" applyBorder="1" applyAlignment="1">
      <alignment horizontal="center" vertical="center" wrapText="1"/>
    </xf>
    <xf numFmtId="0" fontId="20" fillId="5" borderId="48" xfId="0" applyFont="1" applyFill="1" applyBorder="1" applyAlignment="1">
      <alignment horizontal="center" vertical="center" wrapText="1"/>
    </xf>
    <xf numFmtId="0" fontId="20" fillId="5" borderId="5" xfId="0" applyFont="1" applyFill="1" applyBorder="1" applyAlignment="1">
      <alignment horizontal="center" vertical="center" wrapText="1"/>
    </xf>
    <xf numFmtId="0" fontId="20" fillId="5" borderId="0" xfId="0" applyFont="1" applyFill="1" applyAlignment="1">
      <alignment horizontal="center" vertical="center" wrapText="1"/>
    </xf>
    <xf numFmtId="0" fontId="20" fillId="5" borderId="49"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0" fillId="5" borderId="56" xfId="0" applyFont="1" applyFill="1" applyBorder="1" applyAlignment="1">
      <alignment horizontal="center" vertical="center" wrapText="1"/>
    </xf>
    <xf numFmtId="0" fontId="20" fillId="5" borderId="31" xfId="0" applyFont="1" applyFill="1" applyBorder="1" applyAlignment="1">
      <alignment horizontal="center" vertical="center" wrapText="1"/>
    </xf>
    <xf numFmtId="0" fontId="0" fillId="5" borderId="8" xfId="0" applyFill="1" applyBorder="1" applyAlignment="1">
      <alignment horizontal="center" vertical="center" wrapText="1"/>
    </xf>
    <xf numFmtId="0" fontId="0" fillId="5" borderId="24" xfId="0" applyFill="1" applyBorder="1" applyAlignment="1">
      <alignment horizontal="center" vertical="center" wrapText="1"/>
    </xf>
    <xf numFmtId="0" fontId="20" fillId="5" borderId="10"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5" borderId="24" xfId="0" applyFont="1" applyFill="1" applyBorder="1" applyAlignment="1">
      <alignment horizontal="center" vertical="center" wrapText="1"/>
    </xf>
    <xf numFmtId="177" fontId="0" fillId="0" borderId="10" xfId="0" applyNumberFormat="1" applyBorder="1" applyAlignment="1" applyProtection="1">
      <alignment vertical="center" shrinkToFit="1"/>
      <protection locked="0"/>
    </xf>
    <xf numFmtId="177" fontId="0" fillId="0" borderId="8" xfId="0" applyNumberFormat="1" applyBorder="1" applyAlignment="1" applyProtection="1">
      <alignment vertical="center" shrinkToFit="1"/>
      <protection locked="0"/>
    </xf>
    <xf numFmtId="177" fontId="0" fillId="0" borderId="24" xfId="0" applyNumberFormat="1" applyBorder="1" applyAlignment="1" applyProtection="1">
      <alignment vertical="center" shrinkToFit="1"/>
      <protection locked="0"/>
    </xf>
    <xf numFmtId="0" fontId="20" fillId="5" borderId="18"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20" fillId="5" borderId="30" xfId="0" applyFont="1" applyFill="1" applyBorder="1" applyAlignment="1">
      <alignment horizontal="center" vertical="center" wrapText="1"/>
    </xf>
    <xf numFmtId="0" fontId="20" fillId="5" borderId="26" xfId="0" applyFont="1" applyFill="1" applyBorder="1" applyAlignment="1">
      <alignment horizontal="center" vertical="center"/>
    </xf>
    <xf numFmtId="0" fontId="20" fillId="5" borderId="36" xfId="0" applyFont="1" applyFill="1" applyBorder="1" applyAlignment="1">
      <alignment horizontal="center" vertical="center"/>
    </xf>
    <xf numFmtId="0" fontId="20" fillId="5" borderId="34" xfId="0" applyFont="1" applyFill="1" applyBorder="1" applyAlignment="1">
      <alignment horizontal="center" vertical="center"/>
    </xf>
    <xf numFmtId="0" fontId="20" fillId="5" borderId="33" xfId="0" applyFont="1" applyFill="1" applyBorder="1" applyAlignment="1">
      <alignment horizontal="center" vertical="center" wrapText="1"/>
    </xf>
    <xf numFmtId="0" fontId="20" fillId="5" borderId="36" xfId="0" applyFont="1" applyFill="1" applyBorder="1" applyAlignment="1">
      <alignment horizontal="center" vertical="center" wrapText="1"/>
    </xf>
    <xf numFmtId="0" fontId="20" fillId="5" borderId="27" xfId="0" applyFont="1" applyFill="1" applyBorder="1" applyAlignment="1">
      <alignment horizontal="center" vertical="center" wrapText="1"/>
    </xf>
    <xf numFmtId="0" fontId="20" fillId="5" borderId="13" xfId="0" applyFont="1" applyFill="1" applyBorder="1" applyAlignment="1">
      <alignment horizontal="center" vertical="center"/>
    </xf>
    <xf numFmtId="0" fontId="20" fillId="5" borderId="39" xfId="0" applyFont="1" applyFill="1" applyBorder="1" applyAlignment="1">
      <alignment horizontal="center" vertical="center"/>
    </xf>
    <xf numFmtId="176" fontId="0" fillId="0" borderId="26" xfId="0" applyNumberFormat="1" applyBorder="1" applyAlignment="1" applyProtection="1">
      <alignment vertical="center" shrinkToFit="1"/>
      <protection locked="0"/>
    </xf>
    <xf numFmtId="176" fontId="0" fillId="0" borderId="36" xfId="0" applyNumberFormat="1" applyBorder="1" applyAlignment="1" applyProtection="1">
      <alignment vertical="center" shrinkToFit="1"/>
      <protection locked="0"/>
    </xf>
    <xf numFmtId="176" fontId="0" fillId="0" borderId="27" xfId="0" applyNumberFormat="1" applyBorder="1" applyAlignment="1" applyProtection="1">
      <alignment vertical="center" shrinkToFit="1"/>
      <protection locked="0"/>
    </xf>
    <xf numFmtId="176" fontId="0" fillId="0" borderId="13" xfId="0" applyNumberFormat="1" applyBorder="1" applyAlignment="1" applyProtection="1">
      <alignment vertical="center" shrinkToFit="1"/>
      <protection locked="0"/>
    </xf>
    <xf numFmtId="176" fontId="0" fillId="0" borderId="23" xfId="0" applyNumberFormat="1" applyBorder="1" applyAlignment="1" applyProtection="1">
      <alignment vertical="center" shrinkToFit="1"/>
      <protection locked="0"/>
    </xf>
    <xf numFmtId="176" fontId="0" fillId="0" borderId="30" xfId="0" applyNumberFormat="1" applyBorder="1" applyAlignment="1" applyProtection="1">
      <alignment vertical="center" shrinkToFit="1"/>
      <protection locked="0"/>
    </xf>
    <xf numFmtId="0" fontId="20" fillId="5" borderId="13" xfId="0" applyFont="1" applyFill="1" applyBorder="1" applyAlignment="1">
      <alignment vertical="center" wrapText="1"/>
    </xf>
    <xf numFmtId="0" fontId="20" fillId="5" borderId="23" xfId="0" applyFont="1" applyFill="1" applyBorder="1" applyAlignment="1">
      <alignment vertical="center" wrapText="1"/>
    </xf>
    <xf numFmtId="0" fontId="20" fillId="5" borderId="30" xfId="0" applyFont="1" applyFill="1" applyBorder="1" applyAlignment="1">
      <alignment vertical="center" wrapText="1"/>
    </xf>
    <xf numFmtId="0" fontId="20" fillId="5" borderId="55" xfId="0" applyFont="1" applyFill="1" applyBorder="1" applyAlignment="1">
      <alignment vertical="center" wrapText="1"/>
    </xf>
    <xf numFmtId="0" fontId="20" fillId="5" borderId="0" xfId="0" applyFont="1" applyFill="1" applyAlignment="1">
      <alignment vertical="center" wrapText="1"/>
    </xf>
    <xf numFmtId="0" fontId="20" fillId="5" borderId="49" xfId="0" applyFont="1" applyFill="1" applyBorder="1" applyAlignment="1">
      <alignment vertical="center" wrapText="1"/>
    </xf>
    <xf numFmtId="0" fontId="20" fillId="5" borderId="14" xfId="0" applyFont="1" applyFill="1" applyBorder="1" applyAlignment="1">
      <alignment vertical="center" wrapText="1"/>
    </xf>
    <xf numFmtId="0" fontId="20" fillId="5" borderId="56" xfId="0" applyFont="1" applyFill="1" applyBorder="1" applyAlignment="1">
      <alignment vertical="center" wrapText="1"/>
    </xf>
    <xf numFmtId="0" fontId="20" fillId="5" borderId="31" xfId="0" applyFont="1" applyFill="1" applyBorder="1" applyAlignment="1">
      <alignment vertical="center" wrapText="1"/>
    </xf>
    <xf numFmtId="0" fontId="41" fillId="5" borderId="13" xfId="0" applyFont="1" applyFill="1" applyBorder="1" applyAlignment="1">
      <alignment vertical="center" wrapText="1"/>
    </xf>
    <xf numFmtId="0" fontId="41" fillId="5" borderId="23" xfId="0" applyFont="1" applyFill="1" applyBorder="1" applyAlignment="1">
      <alignment vertical="center" wrapText="1"/>
    </xf>
    <xf numFmtId="0" fontId="41" fillId="5" borderId="30" xfId="0" applyFont="1" applyFill="1" applyBorder="1" applyAlignment="1">
      <alignment vertical="center" wrapText="1"/>
    </xf>
    <xf numFmtId="0" fontId="41" fillId="5" borderId="14" xfId="0" applyFont="1" applyFill="1" applyBorder="1" applyAlignment="1">
      <alignment vertical="center" wrapText="1"/>
    </xf>
    <xf numFmtId="0" fontId="41" fillId="5" borderId="56" xfId="0" applyFont="1" applyFill="1" applyBorder="1" applyAlignment="1">
      <alignment vertical="center" wrapText="1"/>
    </xf>
    <xf numFmtId="0" fontId="41" fillId="5" borderId="31" xfId="0" applyFont="1" applyFill="1" applyBorder="1" applyAlignment="1">
      <alignment vertical="center" wrapText="1"/>
    </xf>
    <xf numFmtId="0" fontId="0" fillId="5" borderId="55" xfId="0" applyFill="1" applyBorder="1" applyAlignment="1">
      <alignment horizontal="center" vertical="center" wrapText="1"/>
    </xf>
    <xf numFmtId="0" fontId="0" fillId="5" borderId="61" xfId="0" applyFill="1" applyBorder="1" applyAlignment="1">
      <alignment horizontal="center" vertical="center" wrapText="1"/>
    </xf>
    <xf numFmtId="0" fontId="20" fillId="5" borderId="5" xfId="0" applyFont="1" applyFill="1" applyBorder="1" applyAlignment="1">
      <alignment horizontal="center" vertical="top" wrapText="1"/>
    </xf>
    <xf numFmtId="0" fontId="20" fillId="5" borderId="0" xfId="0" applyFont="1" applyFill="1" applyAlignment="1">
      <alignment horizontal="center" vertical="top" wrapText="1"/>
    </xf>
    <xf numFmtId="0" fontId="20" fillId="5" borderId="49" xfId="0" applyFont="1" applyFill="1" applyBorder="1" applyAlignment="1">
      <alignment horizontal="center" vertical="top" wrapText="1"/>
    </xf>
    <xf numFmtId="0" fontId="20" fillId="5" borderId="4" xfId="0" applyFont="1" applyFill="1" applyBorder="1" applyAlignment="1">
      <alignment horizontal="center" vertical="top" wrapText="1"/>
    </xf>
    <xf numFmtId="0" fontId="20" fillId="5" borderId="1" xfId="0" applyFont="1" applyFill="1" applyBorder="1" applyAlignment="1">
      <alignment horizontal="center" vertical="top" wrapText="1"/>
    </xf>
    <xf numFmtId="0" fontId="20" fillId="5" borderId="59" xfId="0" applyFont="1" applyFill="1" applyBorder="1" applyAlignment="1">
      <alignment horizontal="center" vertical="top" wrapText="1"/>
    </xf>
    <xf numFmtId="0" fontId="20" fillId="5" borderId="55" xfId="0" applyFont="1" applyFill="1" applyBorder="1" applyAlignment="1">
      <alignment horizontal="center" vertical="center"/>
    </xf>
    <xf numFmtId="0" fontId="20" fillId="5" borderId="37" xfId="0" applyFont="1" applyFill="1" applyBorder="1" applyAlignment="1">
      <alignment horizontal="center" vertical="center"/>
    </xf>
    <xf numFmtId="0" fontId="20" fillId="5" borderId="14" xfId="0" applyFont="1" applyFill="1" applyBorder="1" applyAlignment="1">
      <alignment horizontal="center" vertical="center"/>
    </xf>
    <xf numFmtId="0" fontId="20" fillId="5" borderId="56" xfId="0" applyFont="1" applyFill="1" applyBorder="1" applyAlignment="1">
      <alignment horizontal="center" vertical="center"/>
    </xf>
    <xf numFmtId="0" fontId="20" fillId="5" borderId="40" xfId="0" applyFont="1" applyFill="1" applyBorder="1" applyAlignment="1">
      <alignment horizontal="center" vertical="center"/>
    </xf>
    <xf numFmtId="0" fontId="20" fillId="5" borderId="61" xfId="0" applyFont="1" applyFill="1" applyBorder="1" applyAlignment="1">
      <alignment horizontal="center" vertical="center"/>
    </xf>
    <xf numFmtId="0" fontId="20" fillId="5" borderId="62" xfId="0" applyFont="1" applyFill="1" applyBorder="1" applyAlignment="1">
      <alignment horizontal="center" vertical="center"/>
    </xf>
    <xf numFmtId="0" fontId="20" fillId="8" borderId="61" xfId="0" applyFont="1" applyFill="1" applyBorder="1" applyAlignment="1">
      <alignment horizontal="center" vertical="center"/>
    </xf>
    <xf numFmtId="0" fontId="20" fillId="8" borderId="1" xfId="0" applyFont="1" applyFill="1" applyBorder="1" applyAlignment="1">
      <alignment horizontal="center" vertical="center"/>
    </xf>
    <xf numFmtId="0" fontId="20" fillId="8" borderId="62"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0" xfId="0" applyFont="1" applyFill="1" applyAlignment="1">
      <alignment horizontal="center" vertical="center"/>
    </xf>
    <xf numFmtId="0" fontId="11" fillId="5" borderId="49" xfId="0" applyFont="1" applyFill="1" applyBorder="1" applyAlignment="1">
      <alignment horizontal="center" vertical="center"/>
    </xf>
    <xf numFmtId="0" fontId="0" fillId="5" borderId="60" xfId="0" applyFill="1" applyBorder="1" applyAlignment="1">
      <alignment horizontal="center" vertical="center"/>
    </xf>
    <xf numFmtId="186" fontId="0" fillId="2" borderId="60" xfId="0" applyNumberFormat="1" applyFill="1" applyBorder="1" applyProtection="1">
      <alignment vertical="center"/>
      <protection locked="0"/>
    </xf>
    <xf numFmtId="186" fontId="0" fillId="2" borderId="11" xfId="0" applyNumberFormat="1" applyFill="1" applyBorder="1" applyProtection="1">
      <alignment vertical="center"/>
      <protection locked="0"/>
    </xf>
    <xf numFmtId="0" fontId="26" fillId="5" borderId="7" xfId="0" applyFont="1" applyFill="1" applyBorder="1" applyAlignment="1">
      <alignment horizontal="left" vertical="center" wrapText="1"/>
    </xf>
    <xf numFmtId="0" fontId="26" fillId="5" borderId="8" xfId="0" applyFont="1" applyFill="1" applyBorder="1" applyAlignment="1">
      <alignment horizontal="left" vertical="center" wrapText="1"/>
    </xf>
    <xf numFmtId="0" fontId="26" fillId="5" borderId="38" xfId="0" applyFont="1" applyFill="1" applyBorder="1" applyAlignment="1">
      <alignment horizontal="left" vertical="center" wrapText="1"/>
    </xf>
    <xf numFmtId="0" fontId="20" fillId="5" borderId="7" xfId="0" applyFont="1" applyFill="1" applyBorder="1" applyAlignment="1">
      <alignment horizontal="center" vertical="center" wrapText="1"/>
    </xf>
    <xf numFmtId="177" fontId="0" fillId="0" borderId="10" xfId="0" applyNumberFormat="1" applyBorder="1" applyProtection="1">
      <alignment vertical="center"/>
      <protection locked="0"/>
    </xf>
    <xf numFmtId="177" fontId="0" fillId="0" borderId="8" xfId="0" applyNumberFormat="1" applyBorder="1" applyProtection="1">
      <alignment vertical="center"/>
      <protection locked="0"/>
    </xf>
    <xf numFmtId="177" fontId="0" fillId="0" borderId="24" xfId="0" applyNumberFormat="1" applyBorder="1" applyProtection="1">
      <alignment vertical="center"/>
      <protection locked="0"/>
    </xf>
    <xf numFmtId="0" fontId="20" fillId="5" borderId="10" xfId="0" applyFont="1" applyFill="1" applyBorder="1" applyAlignment="1">
      <alignment horizontal="center" vertical="center"/>
    </xf>
    <xf numFmtId="0" fontId="20" fillId="5" borderId="8" xfId="0" applyFont="1" applyFill="1" applyBorder="1" applyAlignment="1">
      <alignment horizontal="center" vertical="center"/>
    </xf>
    <xf numFmtId="0" fontId="20" fillId="5" borderId="38" xfId="0" applyFont="1" applyFill="1" applyBorder="1" applyAlignment="1">
      <alignment horizontal="center" vertical="center"/>
    </xf>
    <xf numFmtId="178" fontId="0" fillId="2" borderId="13" xfId="0" applyNumberFormat="1" applyFill="1" applyBorder="1" applyProtection="1">
      <alignment vertical="center"/>
      <protection locked="0"/>
    </xf>
    <xf numFmtId="178" fontId="0" fillId="2" borderId="23" xfId="0" applyNumberFormat="1" applyFill="1" applyBorder="1" applyProtection="1">
      <alignment vertical="center"/>
      <protection locked="0"/>
    </xf>
    <xf numFmtId="178" fontId="0" fillId="2" borderId="30" xfId="0" applyNumberFormat="1" applyFill="1" applyBorder="1" applyProtection="1">
      <alignment vertical="center"/>
      <protection locked="0"/>
    </xf>
    <xf numFmtId="180" fontId="20" fillId="5" borderId="10" xfId="0" applyNumberFormat="1" applyFont="1" applyFill="1" applyBorder="1">
      <alignment vertical="center"/>
    </xf>
    <xf numFmtId="180" fontId="20" fillId="5" borderId="8" xfId="0" applyNumberFormat="1" applyFont="1" applyFill="1" applyBorder="1">
      <alignment vertical="center"/>
    </xf>
    <xf numFmtId="180" fontId="20" fillId="5" borderId="24" xfId="0" applyNumberFormat="1" applyFont="1" applyFill="1" applyBorder="1">
      <alignment vertical="center"/>
    </xf>
    <xf numFmtId="180" fontId="20" fillId="5" borderId="13" xfId="0" applyNumberFormat="1" applyFont="1" applyFill="1" applyBorder="1">
      <alignment vertical="center"/>
    </xf>
    <xf numFmtId="180" fontId="20" fillId="5" borderId="23" xfId="0" applyNumberFormat="1" applyFont="1" applyFill="1" applyBorder="1">
      <alignment vertical="center"/>
    </xf>
    <xf numFmtId="180" fontId="20" fillId="5" borderId="30" xfId="0" applyNumberFormat="1" applyFont="1" applyFill="1" applyBorder="1">
      <alignment vertical="center"/>
    </xf>
    <xf numFmtId="178" fontId="0" fillId="2" borderId="24" xfId="0" applyNumberFormat="1" applyFill="1" applyBorder="1" applyProtection="1">
      <alignment vertical="center"/>
      <protection locked="0"/>
    </xf>
    <xf numFmtId="0" fontId="19" fillId="5" borderId="18" xfId="0" applyFont="1" applyFill="1" applyBorder="1" applyAlignment="1">
      <alignment horizontal="center" vertical="center" wrapText="1"/>
    </xf>
    <xf numFmtId="0" fontId="19" fillId="5" borderId="23" xfId="0" applyFont="1" applyFill="1" applyBorder="1" applyAlignment="1">
      <alignment horizontal="center" vertical="center" wrapText="1"/>
    </xf>
    <xf numFmtId="0" fontId="19" fillId="5" borderId="5" xfId="0" applyFont="1" applyFill="1" applyBorder="1" applyAlignment="1">
      <alignment horizontal="center" vertical="center" wrapText="1"/>
    </xf>
    <xf numFmtId="0" fontId="19" fillId="5" borderId="0" xfId="0" applyFont="1" applyFill="1" applyAlignment="1">
      <alignment horizontal="center" vertical="center" wrapText="1"/>
    </xf>
    <xf numFmtId="0" fontId="19" fillId="5" borderId="4" xfId="0" applyFont="1" applyFill="1" applyBorder="1" applyAlignment="1">
      <alignment horizontal="center" vertical="center" wrapText="1"/>
    </xf>
    <xf numFmtId="0" fontId="19" fillId="5" borderId="1" xfId="0" applyFont="1" applyFill="1" applyBorder="1" applyAlignment="1">
      <alignment horizontal="center" vertical="center" wrapText="1"/>
    </xf>
    <xf numFmtId="0" fontId="0" fillId="2" borderId="126" xfId="0" applyFill="1" applyBorder="1" applyAlignment="1">
      <alignment horizontal="center" vertical="center" wrapText="1"/>
    </xf>
    <xf numFmtId="0" fontId="0" fillId="2" borderId="127" xfId="0" applyFill="1" applyBorder="1" applyAlignment="1">
      <alignment horizontal="center" vertical="center" wrapText="1"/>
    </xf>
    <xf numFmtId="0" fontId="0" fillId="2" borderId="128" xfId="0" applyFill="1" applyBorder="1" applyAlignment="1">
      <alignment horizontal="center" vertical="center" wrapText="1"/>
    </xf>
    <xf numFmtId="0" fontId="0" fillId="2" borderId="129" xfId="0" applyFill="1" applyBorder="1" applyAlignment="1">
      <alignment horizontal="center" vertical="center" wrapText="1"/>
    </xf>
    <xf numFmtId="0" fontId="0" fillId="2" borderId="0" xfId="0" applyFill="1" applyAlignment="1">
      <alignment horizontal="center" vertical="center" wrapText="1"/>
    </xf>
    <xf numFmtId="0" fontId="0" fillId="2" borderId="130" xfId="0" applyFill="1" applyBorder="1" applyAlignment="1">
      <alignment horizontal="center" vertical="center" wrapText="1"/>
    </xf>
    <xf numFmtId="0" fontId="0" fillId="2" borderId="131" xfId="0" applyFill="1" applyBorder="1" applyAlignment="1">
      <alignment horizontal="center" vertical="center" wrapText="1"/>
    </xf>
    <xf numFmtId="0" fontId="0" fillId="2" borderId="132" xfId="0" applyFill="1" applyBorder="1" applyAlignment="1">
      <alignment horizontal="center" vertical="center" wrapText="1"/>
    </xf>
    <xf numFmtId="0" fontId="0" fillId="2" borderId="133" xfId="0" applyFill="1" applyBorder="1" applyAlignment="1">
      <alignment horizontal="center" vertical="center" wrapText="1"/>
    </xf>
    <xf numFmtId="0" fontId="26" fillId="5" borderId="18" xfId="0" applyFont="1" applyFill="1" applyBorder="1" applyAlignment="1">
      <alignment horizontal="center" vertical="center" wrapText="1"/>
    </xf>
    <xf numFmtId="0" fontId="26" fillId="5" borderId="23" xfId="0" applyFont="1" applyFill="1" applyBorder="1" applyAlignment="1">
      <alignment horizontal="center" vertical="center" wrapText="1"/>
    </xf>
    <xf numFmtId="0" fontId="26" fillId="5" borderId="30" xfId="0" applyFont="1" applyFill="1" applyBorder="1" applyAlignment="1">
      <alignment horizontal="center" vertical="center" wrapText="1"/>
    </xf>
    <xf numFmtId="0" fontId="26" fillId="5" borderId="5" xfId="0" applyFont="1" applyFill="1" applyBorder="1" applyAlignment="1">
      <alignment horizontal="center" vertical="center" wrapText="1"/>
    </xf>
    <xf numFmtId="0" fontId="26" fillId="5" borderId="0" xfId="0" applyFont="1" applyFill="1" applyAlignment="1">
      <alignment horizontal="center" vertical="center" wrapText="1"/>
    </xf>
    <xf numFmtId="0" fontId="26" fillId="5" borderId="49" xfId="0" applyFont="1" applyFill="1" applyBorder="1" applyAlignment="1">
      <alignment horizontal="center" vertical="center" wrapText="1"/>
    </xf>
    <xf numFmtId="0" fontId="0" fillId="2" borderId="54" xfId="0" applyFill="1" applyBorder="1" applyAlignment="1" applyProtection="1">
      <alignment vertical="top" wrapText="1"/>
      <protection locked="0"/>
    </xf>
    <xf numFmtId="0" fontId="0" fillId="2" borderId="47" xfId="0" applyFill="1" applyBorder="1" applyAlignment="1" applyProtection="1">
      <alignment vertical="top" wrapText="1"/>
      <protection locked="0"/>
    </xf>
    <xf numFmtId="0" fontId="0" fillId="2" borderId="57"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2" borderId="0" xfId="0" applyFill="1" applyAlignment="1" applyProtection="1">
      <alignment vertical="top" wrapText="1"/>
      <protection locked="0"/>
    </xf>
    <xf numFmtId="0" fontId="0" fillId="2" borderId="37" xfId="0" applyFill="1" applyBorder="1" applyAlignment="1" applyProtection="1">
      <alignment vertical="top" wrapText="1"/>
      <protection locked="0"/>
    </xf>
    <xf numFmtId="0" fontId="0" fillId="2" borderId="4" xfId="0" applyFill="1" applyBorder="1" applyAlignment="1" applyProtection="1">
      <alignment vertical="top" wrapText="1"/>
      <protection locked="0"/>
    </xf>
    <xf numFmtId="0" fontId="0" fillId="2" borderId="1" xfId="0" applyFill="1" applyBorder="1" applyAlignment="1" applyProtection="1">
      <alignment vertical="top" wrapText="1"/>
      <protection locked="0"/>
    </xf>
    <xf numFmtId="0" fontId="0" fillId="2" borderId="62" xfId="0" applyFill="1" applyBorder="1" applyAlignment="1" applyProtection="1">
      <alignment vertical="top" wrapText="1"/>
      <protection locked="0"/>
    </xf>
    <xf numFmtId="0" fontId="20" fillId="5" borderId="4"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20" fillId="5" borderId="59" xfId="0" applyFont="1" applyFill="1" applyBorder="1" applyAlignment="1">
      <alignment horizontal="center" vertical="center" wrapText="1"/>
    </xf>
    <xf numFmtId="177" fontId="0" fillId="9" borderId="10" xfId="0" applyNumberFormat="1" applyFill="1" applyBorder="1" applyAlignment="1">
      <alignment horizontal="center" vertical="center"/>
    </xf>
    <xf numFmtId="177" fontId="0" fillId="9" borderId="8" xfId="0" applyNumberFormat="1" applyFill="1" applyBorder="1" applyAlignment="1">
      <alignment horizontal="center" vertical="center"/>
    </xf>
    <xf numFmtId="177" fontId="0" fillId="9" borderId="24" xfId="0" applyNumberFormat="1" applyFill="1" applyBorder="1" applyAlignment="1">
      <alignment horizontal="center" vertical="center"/>
    </xf>
    <xf numFmtId="177" fontId="0" fillId="8" borderId="10" xfId="0" applyNumberFormat="1" applyFill="1" applyBorder="1" applyAlignment="1">
      <alignment horizontal="center" vertical="center"/>
    </xf>
    <xf numFmtId="177" fontId="0" fillId="8" borderId="8" xfId="0" applyNumberFormat="1" applyFill="1" applyBorder="1" applyAlignment="1">
      <alignment horizontal="center" vertical="center"/>
    </xf>
    <xf numFmtId="177" fontId="0" fillId="8" borderId="24" xfId="0" applyNumberFormat="1" applyFill="1" applyBorder="1" applyAlignment="1">
      <alignment horizontal="center" vertical="center"/>
    </xf>
    <xf numFmtId="177" fontId="0" fillId="8" borderId="21" xfId="0" applyNumberFormat="1" applyFill="1" applyBorder="1" applyAlignment="1">
      <alignment horizontal="center" vertical="center"/>
    </xf>
    <xf numFmtId="177" fontId="0" fillId="8" borderId="22" xfId="0" applyNumberFormat="1" applyFill="1" applyBorder="1" applyAlignment="1">
      <alignment horizontal="center" vertical="center"/>
    </xf>
    <xf numFmtId="177" fontId="0" fillId="8" borderId="50" xfId="0" applyNumberFormat="1" applyFill="1" applyBorder="1" applyAlignment="1">
      <alignment horizontal="center" vertical="center"/>
    </xf>
    <xf numFmtId="177" fontId="0" fillId="0" borderId="21" xfId="0" applyNumberFormat="1" applyBorder="1" applyProtection="1">
      <alignment vertical="center"/>
      <protection locked="0"/>
    </xf>
    <xf numFmtId="177" fontId="0" fillId="0" borderId="22" xfId="0" applyNumberFormat="1" applyBorder="1" applyProtection="1">
      <alignment vertical="center"/>
      <protection locked="0"/>
    </xf>
    <xf numFmtId="177" fontId="0" fillId="0" borderId="50" xfId="0" applyNumberFormat="1" applyBorder="1" applyProtection="1">
      <alignment vertical="center"/>
      <protection locked="0"/>
    </xf>
    <xf numFmtId="0" fontId="26" fillId="5" borderId="21" xfId="0" applyFont="1" applyFill="1" applyBorder="1" applyAlignment="1">
      <alignment horizontal="center" vertical="center"/>
    </xf>
    <xf numFmtId="0" fontId="26" fillId="5" borderId="22" xfId="0" applyFont="1" applyFill="1" applyBorder="1" applyAlignment="1">
      <alignment horizontal="center" vertical="center"/>
    </xf>
    <xf numFmtId="0" fontId="26" fillId="5" borderId="50" xfId="0" applyFont="1" applyFill="1" applyBorder="1" applyAlignment="1">
      <alignment horizontal="center" vertical="center"/>
    </xf>
    <xf numFmtId="176" fontId="19" fillId="2" borderId="21" xfId="0" applyNumberFormat="1" applyFont="1" applyFill="1" applyBorder="1" applyProtection="1">
      <alignment vertical="center"/>
      <protection locked="0"/>
    </xf>
    <xf numFmtId="176" fontId="0" fillId="0" borderId="22" xfId="0" applyNumberFormat="1" applyBorder="1" applyProtection="1">
      <alignment vertical="center"/>
      <protection locked="0"/>
    </xf>
    <xf numFmtId="176" fontId="0" fillId="0" borderId="50" xfId="0" applyNumberFormat="1" applyBorder="1" applyProtection="1">
      <alignment vertical="center"/>
      <protection locked="0"/>
    </xf>
    <xf numFmtId="0" fontId="0" fillId="5" borderId="54" xfId="0" applyFill="1" applyBorder="1" applyAlignment="1"/>
    <xf numFmtId="0" fontId="0" fillId="5" borderId="47" xfId="0" applyFill="1" applyBorder="1" applyAlignment="1"/>
    <xf numFmtId="0" fontId="0" fillId="5" borderId="48" xfId="0" applyFill="1" applyBorder="1" applyAlignment="1"/>
    <xf numFmtId="0" fontId="0" fillId="5" borderId="9" xfId="0" applyFill="1" applyBorder="1" applyAlignment="1">
      <alignment horizontal="center" vertical="top" wrapText="1"/>
    </xf>
    <xf numFmtId="0" fontId="0" fillId="5" borderId="56" xfId="0" applyFill="1" applyBorder="1" applyAlignment="1">
      <alignment horizontal="center" vertical="top" wrapText="1"/>
    </xf>
    <xf numFmtId="0" fontId="0" fillId="5" borderId="31" xfId="0" applyFill="1" applyBorder="1" applyAlignment="1">
      <alignment horizontal="center" vertical="top" wrapText="1"/>
    </xf>
    <xf numFmtId="177" fontId="0" fillId="2" borderId="46" xfId="0" applyNumberFormat="1" applyFill="1" applyBorder="1" applyProtection="1">
      <alignment vertical="center"/>
      <protection locked="0"/>
    </xf>
    <xf numFmtId="177" fontId="0" fillId="2" borderId="47" xfId="0" applyNumberFormat="1" applyFill="1" applyBorder="1" applyProtection="1">
      <alignment vertical="center"/>
      <protection locked="0"/>
    </xf>
    <xf numFmtId="177" fontId="0" fillId="2" borderId="48" xfId="0" applyNumberFormat="1" applyFill="1" applyBorder="1" applyProtection="1">
      <alignment vertical="center"/>
      <protection locked="0"/>
    </xf>
    <xf numFmtId="177" fontId="0" fillId="2" borderId="14" xfId="0" applyNumberFormat="1" applyFill="1" applyBorder="1" applyProtection="1">
      <alignment vertical="center"/>
      <protection locked="0"/>
    </xf>
    <xf numFmtId="177" fontId="0" fillId="2" borderId="56" xfId="0" applyNumberFormat="1" applyFill="1" applyBorder="1" applyProtection="1">
      <alignment vertical="center"/>
      <protection locked="0"/>
    </xf>
    <xf numFmtId="177" fontId="0" fillId="2" borderId="31" xfId="0" applyNumberFormat="1" applyFill="1" applyBorder="1" applyProtection="1">
      <alignment vertical="center"/>
      <protection locked="0"/>
    </xf>
    <xf numFmtId="0" fontId="0" fillId="9" borderId="60" xfId="0" applyFill="1" applyBorder="1" applyAlignment="1">
      <alignment horizontal="center" vertical="center"/>
    </xf>
    <xf numFmtId="0" fontId="0" fillId="5" borderId="9" xfId="0" applyFill="1" applyBorder="1" applyAlignment="1">
      <alignment horizontal="center" vertical="center" wrapText="1"/>
    </xf>
    <xf numFmtId="0" fontId="0" fillId="5" borderId="56" xfId="0" applyFill="1" applyBorder="1" applyAlignment="1">
      <alignment horizontal="center" vertical="center" wrapText="1"/>
    </xf>
    <xf numFmtId="0" fontId="0" fillId="5" borderId="31" xfId="0" applyFill="1" applyBorder="1" applyAlignment="1">
      <alignment horizontal="center" vertical="center" wrapText="1"/>
    </xf>
    <xf numFmtId="0" fontId="31" fillId="2" borderId="0" xfId="0" applyFont="1" applyFill="1" applyAlignment="1" applyProtection="1">
      <alignment horizontal="right" vertical="center"/>
      <protection locked="0"/>
    </xf>
    <xf numFmtId="0" fontId="0" fillId="8" borderId="13" xfId="0" applyFill="1" applyBorder="1" applyAlignment="1">
      <alignment horizontal="center" vertical="center"/>
    </xf>
    <xf numFmtId="176" fontId="0" fillId="2" borderId="10" xfId="0" applyNumberFormat="1" applyFill="1" applyBorder="1" applyProtection="1">
      <alignment vertical="center"/>
      <protection locked="0"/>
    </xf>
    <xf numFmtId="176" fontId="0" fillId="2" borderId="8" xfId="0" applyNumberFormat="1" applyFill="1" applyBorder="1" applyProtection="1">
      <alignment vertical="center"/>
      <protection locked="0"/>
    </xf>
    <xf numFmtId="176" fontId="0" fillId="2" borderId="38" xfId="0" applyNumberFormat="1" applyFill="1" applyBorder="1" applyProtection="1">
      <alignment vertical="center"/>
      <protection locked="0"/>
    </xf>
    <xf numFmtId="0" fontId="20" fillId="5" borderId="21" xfId="0" applyFont="1" applyFill="1" applyBorder="1" applyAlignment="1">
      <alignment horizontal="center" vertical="center"/>
    </xf>
    <xf numFmtId="0" fontId="20" fillId="5" borderId="22" xfId="0" applyFont="1" applyFill="1" applyBorder="1" applyAlignment="1">
      <alignment horizontal="center" vertical="center"/>
    </xf>
    <xf numFmtId="0" fontId="20" fillId="5" borderId="35" xfId="0" applyFont="1" applyFill="1" applyBorder="1" applyAlignment="1">
      <alignment horizontal="center" vertical="center"/>
    </xf>
    <xf numFmtId="0" fontId="26" fillId="5" borderId="4"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26" fillId="5" borderId="59" xfId="0" applyFont="1" applyFill="1" applyBorder="1" applyAlignment="1">
      <alignment horizontal="center" vertical="center" wrapText="1"/>
    </xf>
    <xf numFmtId="0" fontId="20" fillId="5" borderId="29" xfId="0" applyFont="1" applyFill="1" applyBorder="1" applyAlignment="1">
      <alignment horizontal="center" vertical="center"/>
    </xf>
    <xf numFmtId="0" fontId="20" fillId="5" borderId="2" xfId="0" applyFont="1" applyFill="1" applyBorder="1" applyAlignment="1">
      <alignment horizontal="center" vertical="center"/>
    </xf>
    <xf numFmtId="0" fontId="20" fillId="5" borderId="3" xfId="0" applyFont="1" applyFill="1" applyBorder="1" applyAlignment="1">
      <alignment horizontal="center" vertical="center"/>
    </xf>
    <xf numFmtId="0" fontId="20" fillId="5" borderId="6" xfId="0" applyFont="1" applyFill="1" applyBorder="1" applyAlignment="1">
      <alignment horizontal="center" vertical="center" wrapText="1"/>
    </xf>
    <xf numFmtId="0" fontId="20" fillId="5" borderId="58" xfId="0" applyFont="1" applyFill="1" applyBorder="1" applyAlignment="1">
      <alignment horizontal="center" vertical="center"/>
    </xf>
    <xf numFmtId="177" fontId="0" fillId="0" borderId="29" xfId="0" applyNumberFormat="1" applyBorder="1" applyProtection="1">
      <alignment vertical="center"/>
      <protection locked="0"/>
    </xf>
    <xf numFmtId="177" fontId="0" fillId="0" borderId="2" xfId="0" applyNumberFormat="1" applyBorder="1" applyProtection="1">
      <alignment vertical="center"/>
      <protection locked="0"/>
    </xf>
    <xf numFmtId="177" fontId="0" fillId="0" borderId="58" xfId="0" applyNumberFormat="1" applyBorder="1" applyProtection="1">
      <alignment vertical="center"/>
      <protection locked="0"/>
    </xf>
    <xf numFmtId="176" fontId="0" fillId="2" borderId="13" xfId="0" applyNumberFormat="1" applyFill="1" applyBorder="1" applyProtection="1">
      <alignment vertical="center"/>
      <protection locked="0"/>
    </xf>
    <xf numFmtId="176" fontId="0" fillId="2" borderId="23" xfId="0" applyNumberFormat="1" applyFill="1" applyBorder="1" applyProtection="1">
      <alignment vertical="center"/>
      <protection locked="0"/>
    </xf>
    <xf numFmtId="176" fontId="0" fillId="2" borderId="39" xfId="0" applyNumberFormat="1" applyFill="1" applyBorder="1" applyProtection="1">
      <alignment vertical="center"/>
      <protection locked="0"/>
    </xf>
    <xf numFmtId="0" fontId="20" fillId="5" borderId="46" xfId="0" applyFont="1" applyFill="1" applyBorder="1">
      <alignment vertical="center"/>
    </xf>
    <xf numFmtId="0" fontId="20" fillId="5" borderId="47" xfId="0" applyFont="1" applyFill="1" applyBorder="1">
      <alignment vertical="center"/>
    </xf>
    <xf numFmtId="0" fontId="20" fillId="5" borderId="48" xfId="0" applyFont="1" applyFill="1" applyBorder="1">
      <alignment vertical="center"/>
    </xf>
    <xf numFmtId="0" fontId="20" fillId="5" borderId="55" xfId="0" applyFont="1" applyFill="1" applyBorder="1">
      <alignment vertical="center"/>
    </xf>
    <xf numFmtId="0" fontId="20" fillId="5" borderId="0" xfId="0" applyFont="1" applyFill="1">
      <alignment vertical="center"/>
    </xf>
    <xf numFmtId="0" fontId="20" fillId="5" borderId="49" xfId="0" applyFont="1" applyFill="1" applyBorder="1">
      <alignment vertical="center"/>
    </xf>
    <xf numFmtId="0" fontId="20" fillId="5" borderId="14" xfId="0" applyFont="1" applyFill="1" applyBorder="1">
      <alignment vertical="center"/>
    </xf>
    <xf numFmtId="0" fontId="20" fillId="5" borderId="56" xfId="0" applyFont="1" applyFill="1" applyBorder="1">
      <alignment vertical="center"/>
    </xf>
    <xf numFmtId="0" fontId="20" fillId="5" borderId="31" xfId="0" applyFont="1" applyFill="1" applyBorder="1">
      <alignment vertical="center"/>
    </xf>
    <xf numFmtId="0" fontId="20" fillId="5" borderId="54" xfId="0" applyFont="1" applyFill="1" applyBorder="1" applyAlignment="1">
      <alignment horizontal="left" vertical="center"/>
    </xf>
    <xf numFmtId="0" fontId="20" fillId="5" borderId="47" xfId="0" applyFont="1" applyFill="1" applyBorder="1" applyAlignment="1">
      <alignment horizontal="left" vertical="center"/>
    </xf>
    <xf numFmtId="0" fontId="20" fillId="5" borderId="57" xfId="0" applyFont="1" applyFill="1" applyBorder="1" applyAlignment="1">
      <alignment horizontal="left" vertical="center"/>
    </xf>
    <xf numFmtId="0" fontId="20" fillId="5" borderId="7" xfId="0" applyFont="1" applyFill="1" applyBorder="1" applyAlignment="1">
      <alignment horizontal="left" vertical="center"/>
    </xf>
    <xf numFmtId="0" fontId="20" fillId="5" borderId="8" xfId="0" applyFont="1" applyFill="1" applyBorder="1" applyAlignment="1">
      <alignment horizontal="left" vertical="center"/>
    </xf>
    <xf numFmtId="0" fontId="20" fillId="5" borderId="38" xfId="0" applyFont="1" applyFill="1" applyBorder="1" applyAlignment="1">
      <alignment horizontal="left" vertical="center"/>
    </xf>
    <xf numFmtId="0" fontId="20" fillId="5" borderId="9" xfId="0" applyFont="1" applyFill="1" applyBorder="1" applyAlignment="1">
      <alignment horizontal="center" vertical="center"/>
    </xf>
    <xf numFmtId="0" fontId="20" fillId="5" borderId="31" xfId="0" applyFont="1" applyFill="1" applyBorder="1" applyAlignment="1">
      <alignment horizontal="center" vertical="center"/>
    </xf>
    <xf numFmtId="0" fontId="0" fillId="5" borderId="33" xfId="0" applyFill="1" applyBorder="1" applyAlignment="1">
      <alignment horizontal="center" vertical="center" wrapText="1"/>
    </xf>
    <xf numFmtId="0" fontId="0" fillId="9" borderId="46" xfId="0" applyFill="1" applyBorder="1" applyAlignment="1">
      <alignment horizontal="center" vertical="center"/>
    </xf>
    <xf numFmtId="0" fontId="0" fillId="9" borderId="47" xfId="0" applyFill="1" applyBorder="1" applyAlignment="1">
      <alignment horizontal="center" vertical="center"/>
    </xf>
    <xf numFmtId="0" fontId="0" fillId="9" borderId="48" xfId="0" applyFill="1" applyBorder="1" applyAlignment="1">
      <alignment horizontal="center" vertical="center"/>
    </xf>
    <xf numFmtId="0" fontId="0" fillId="9" borderId="14" xfId="0" applyFill="1" applyBorder="1" applyAlignment="1">
      <alignment horizontal="center" vertical="center"/>
    </xf>
    <xf numFmtId="0" fontId="0" fillId="8" borderId="14" xfId="0" applyFill="1" applyBorder="1" applyAlignment="1">
      <alignment horizontal="center" vertical="center"/>
    </xf>
    <xf numFmtId="0" fontId="0" fillId="8" borderId="10" xfId="0" applyFill="1" applyBorder="1" applyAlignment="1">
      <alignment horizontal="center" vertical="center"/>
    </xf>
    <xf numFmtId="0" fontId="0" fillId="9" borderId="10" xfId="0" applyFill="1" applyBorder="1" applyAlignment="1">
      <alignment horizontal="center" vertical="center"/>
    </xf>
    <xf numFmtId="0" fontId="0" fillId="9" borderId="8" xfId="0" applyFill="1" applyBorder="1" applyAlignment="1">
      <alignment horizontal="center" vertical="center"/>
    </xf>
    <xf numFmtId="0" fontId="0" fillId="9" borderId="24" xfId="0" applyFill="1" applyBorder="1" applyAlignment="1">
      <alignment horizontal="center" vertical="center"/>
    </xf>
    <xf numFmtId="0" fontId="19" fillId="5" borderId="13" xfId="0" applyFont="1" applyFill="1" applyBorder="1" applyAlignment="1">
      <alignment vertical="center" wrapText="1"/>
    </xf>
    <xf numFmtId="0" fontId="19" fillId="5" borderId="23" xfId="0" applyFont="1" applyFill="1" applyBorder="1" applyAlignment="1">
      <alignment vertical="center" wrapText="1"/>
    </xf>
    <xf numFmtId="0" fontId="19" fillId="5" borderId="30" xfId="0" applyFont="1" applyFill="1" applyBorder="1" applyAlignment="1">
      <alignment vertical="center" wrapText="1"/>
    </xf>
    <xf numFmtId="0" fontId="19" fillId="5" borderId="55" xfId="0" applyFont="1" applyFill="1" applyBorder="1" applyAlignment="1">
      <alignment vertical="center" wrapText="1"/>
    </xf>
    <xf numFmtId="0" fontId="19" fillId="5" borderId="0" xfId="0" applyFont="1" applyFill="1" applyAlignment="1">
      <alignment vertical="center" wrapText="1"/>
    </xf>
    <xf numFmtId="0" fontId="19" fillId="5" borderId="49" xfId="0" applyFont="1" applyFill="1" applyBorder="1" applyAlignment="1">
      <alignment vertical="center" wrapText="1"/>
    </xf>
    <xf numFmtId="0" fontId="19" fillId="5" borderId="14" xfId="0" applyFont="1" applyFill="1" applyBorder="1" applyAlignment="1">
      <alignment vertical="center" wrapText="1"/>
    </xf>
    <xf numFmtId="0" fontId="19" fillId="5" borderId="56" xfId="0" applyFont="1" applyFill="1" applyBorder="1" applyAlignment="1">
      <alignment vertical="center" wrapText="1"/>
    </xf>
    <xf numFmtId="0" fontId="19" fillId="5" borderId="31" xfId="0" applyFont="1" applyFill="1" applyBorder="1" applyAlignment="1">
      <alignment vertical="center" wrapText="1"/>
    </xf>
    <xf numFmtId="0" fontId="19" fillId="5" borderId="61" xfId="0" applyFont="1" applyFill="1" applyBorder="1" applyAlignment="1">
      <alignment vertical="center" wrapText="1"/>
    </xf>
    <xf numFmtId="0" fontId="19" fillId="5" borderId="1" xfId="0" applyFont="1" applyFill="1" applyBorder="1" applyAlignment="1">
      <alignment vertical="center" wrapText="1"/>
    </xf>
    <xf numFmtId="0" fontId="19" fillId="5" borderId="59" xfId="0" applyFont="1" applyFill="1" applyBorder="1" applyAlignment="1">
      <alignment vertical="center" wrapText="1"/>
    </xf>
    <xf numFmtId="0" fontId="0" fillId="5" borderId="61" xfId="0" applyFill="1" applyBorder="1" applyAlignment="1">
      <alignment horizontal="center" vertical="center"/>
    </xf>
    <xf numFmtId="177" fontId="20" fillId="5" borderId="13" xfId="0" applyNumberFormat="1" applyFont="1" applyFill="1" applyBorder="1" applyAlignment="1">
      <alignment horizontal="center" vertical="center" shrinkToFit="1"/>
    </xf>
    <xf numFmtId="177" fontId="20" fillId="5" borderId="23" xfId="0" applyNumberFormat="1" applyFont="1" applyFill="1" applyBorder="1" applyAlignment="1">
      <alignment horizontal="center" vertical="center" shrinkToFit="1"/>
    </xf>
    <xf numFmtId="177" fontId="20" fillId="5" borderId="39" xfId="0" applyNumberFormat="1" applyFont="1" applyFill="1" applyBorder="1" applyAlignment="1">
      <alignment horizontal="center" vertical="center" shrinkToFit="1"/>
    </xf>
    <xf numFmtId="176" fontId="31" fillId="2" borderId="10" xfId="0" applyNumberFormat="1" applyFont="1" applyFill="1" applyBorder="1" applyProtection="1">
      <alignment vertical="center"/>
      <protection locked="0"/>
    </xf>
    <xf numFmtId="176" fontId="31" fillId="2" borderId="8" xfId="0" applyNumberFormat="1" applyFont="1" applyFill="1" applyBorder="1" applyProtection="1">
      <alignment vertical="center"/>
      <protection locked="0"/>
    </xf>
    <xf numFmtId="176" fontId="31" fillId="2" borderId="24" xfId="0" applyNumberFormat="1" applyFont="1" applyFill="1" applyBorder="1" applyProtection="1">
      <alignment vertical="center"/>
      <protection locked="0"/>
    </xf>
    <xf numFmtId="0" fontId="26" fillId="5" borderId="13" xfId="0" applyFont="1" applyFill="1" applyBorder="1" applyAlignment="1">
      <alignment horizontal="center" vertical="center" wrapText="1"/>
    </xf>
    <xf numFmtId="0" fontId="26" fillId="5" borderId="55" xfId="0" applyFont="1" applyFill="1" applyBorder="1" applyAlignment="1">
      <alignment horizontal="center" vertical="center" wrapText="1"/>
    </xf>
    <xf numFmtId="0" fontId="20" fillId="5" borderId="10" xfId="0" applyFont="1" applyFill="1" applyBorder="1" applyAlignment="1">
      <alignment vertical="center" wrapText="1"/>
    </xf>
    <xf numFmtId="0" fontId="20" fillId="5" borderId="8" xfId="0" applyFont="1" applyFill="1" applyBorder="1" applyAlignment="1">
      <alignment vertical="center" wrapText="1"/>
    </xf>
    <xf numFmtId="0" fontId="20" fillId="5" borderId="24" xfId="0" applyFont="1" applyFill="1" applyBorder="1" applyAlignment="1">
      <alignment vertical="center" wrapText="1"/>
    </xf>
    <xf numFmtId="0" fontId="20" fillId="5" borderId="46" xfId="0" applyFont="1" applyFill="1" applyBorder="1" applyAlignment="1">
      <alignment horizontal="center" vertical="center"/>
    </xf>
    <xf numFmtId="0" fontId="20" fillId="5" borderId="47" xfId="0" applyFont="1" applyFill="1" applyBorder="1" applyAlignment="1">
      <alignment horizontal="center" vertical="center"/>
    </xf>
    <xf numFmtId="0" fontId="20" fillId="5" borderId="57" xfId="0" applyFont="1" applyFill="1" applyBorder="1" applyAlignment="1">
      <alignment horizontal="center" vertical="center"/>
    </xf>
    <xf numFmtId="0" fontId="26" fillId="5" borderId="10" xfId="0" applyFont="1" applyFill="1" applyBorder="1" applyAlignment="1">
      <alignment horizontal="center" vertical="center"/>
    </xf>
    <xf numFmtId="0" fontId="26" fillId="5" borderId="8" xfId="0" applyFont="1" applyFill="1" applyBorder="1" applyAlignment="1">
      <alignment horizontal="center" vertical="center"/>
    </xf>
    <xf numFmtId="0" fontId="26" fillId="5" borderId="24" xfId="0" applyFont="1" applyFill="1" applyBorder="1" applyAlignment="1">
      <alignment horizontal="center" vertical="center"/>
    </xf>
    <xf numFmtId="0" fontId="26" fillId="5" borderId="9" xfId="0" applyFont="1" applyFill="1" applyBorder="1" applyAlignment="1">
      <alignment horizontal="center" vertical="center" wrapText="1"/>
    </xf>
    <xf numFmtId="0" fontId="26" fillId="5" borderId="56" xfId="0" applyFont="1" applyFill="1" applyBorder="1" applyAlignment="1">
      <alignment horizontal="center" vertical="center" wrapText="1"/>
    </xf>
    <xf numFmtId="0" fontId="26" fillId="5" borderId="31" xfId="0" applyFont="1" applyFill="1" applyBorder="1" applyAlignment="1">
      <alignment horizontal="center" vertical="center" wrapText="1"/>
    </xf>
    <xf numFmtId="0" fontId="26" fillId="5" borderId="55" xfId="0" applyFont="1" applyFill="1" applyBorder="1" applyAlignment="1">
      <alignment horizontal="center" vertical="center"/>
    </xf>
    <xf numFmtId="0" fontId="26" fillId="5" borderId="0" xfId="0" applyFont="1" applyFill="1" applyAlignment="1">
      <alignment horizontal="center" vertical="center"/>
    </xf>
    <xf numFmtId="0" fontId="26" fillId="5" borderId="49"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56" xfId="0" applyFont="1" applyFill="1" applyBorder="1" applyAlignment="1">
      <alignment horizontal="center" vertical="center"/>
    </xf>
    <xf numFmtId="0" fontId="26" fillId="5" borderId="31" xfId="0" applyFont="1" applyFill="1" applyBorder="1" applyAlignment="1">
      <alignment horizontal="center" vertical="center"/>
    </xf>
    <xf numFmtId="176" fontId="19" fillId="2" borderId="10" xfId="0" applyNumberFormat="1" applyFont="1" applyFill="1" applyBorder="1" applyProtection="1">
      <alignment vertical="center"/>
      <protection locked="0"/>
    </xf>
    <xf numFmtId="176" fontId="0" fillId="0" borderId="24" xfId="0" applyNumberFormat="1" applyBorder="1" applyProtection="1">
      <alignment vertical="center"/>
      <protection locked="0"/>
    </xf>
    <xf numFmtId="0" fontId="20" fillId="9" borderId="26" xfId="0" applyFont="1" applyFill="1" applyBorder="1" applyAlignment="1">
      <alignment horizontal="center" vertical="center"/>
    </xf>
    <xf numFmtId="0" fontId="20" fillId="9" borderId="36" xfId="0" applyFont="1" applyFill="1" applyBorder="1" applyAlignment="1">
      <alignment horizontal="center" vertical="center"/>
    </xf>
    <xf numFmtId="0" fontId="20" fillId="9" borderId="34" xfId="0" applyFont="1" applyFill="1" applyBorder="1" applyAlignment="1">
      <alignment horizontal="center" vertical="center"/>
    </xf>
    <xf numFmtId="0" fontId="20" fillId="9" borderId="46" xfId="0" applyFont="1" applyFill="1" applyBorder="1" applyAlignment="1">
      <alignment horizontal="center" vertical="center"/>
    </xf>
    <xf numFmtId="0" fontId="20" fillId="9" borderId="47" xfId="0" applyFont="1" applyFill="1" applyBorder="1" applyAlignment="1">
      <alignment horizontal="center" vertical="center"/>
    </xf>
    <xf numFmtId="0" fontId="20" fillId="9" borderId="57" xfId="0" applyFont="1" applyFill="1" applyBorder="1" applyAlignment="1">
      <alignment horizontal="center" vertical="center"/>
    </xf>
    <xf numFmtId="0" fontId="20" fillId="9" borderId="14" xfId="0" applyFont="1" applyFill="1" applyBorder="1" applyAlignment="1">
      <alignment horizontal="center" vertical="center"/>
    </xf>
    <xf numFmtId="0" fontId="20" fillId="9" borderId="56" xfId="0" applyFont="1" applyFill="1" applyBorder="1" applyAlignment="1">
      <alignment horizontal="center" vertical="center"/>
    </xf>
    <xf numFmtId="0" fontId="20" fillId="9" borderId="40" xfId="0" applyFont="1" applyFill="1" applyBorder="1" applyAlignment="1">
      <alignment horizontal="center" vertical="center"/>
    </xf>
    <xf numFmtId="0" fontId="20" fillId="8" borderId="13" xfId="0" applyFont="1" applyFill="1" applyBorder="1" applyAlignment="1">
      <alignment horizontal="center" vertical="center"/>
    </xf>
    <xf numFmtId="0" fontId="20" fillId="8" borderId="23" xfId="0" applyFont="1" applyFill="1" applyBorder="1" applyAlignment="1">
      <alignment horizontal="center" vertical="center"/>
    </xf>
    <xf numFmtId="0" fontId="20" fillId="8" borderId="39" xfId="0" applyFont="1" applyFill="1" applyBorder="1" applyAlignment="1">
      <alignment horizontal="center" vertical="center"/>
    </xf>
    <xf numFmtId="0" fontId="20" fillId="8" borderId="14" xfId="0" applyFont="1" applyFill="1" applyBorder="1" applyAlignment="1">
      <alignment horizontal="center" vertical="center"/>
    </xf>
    <xf numFmtId="0" fontId="20" fillId="8" borderId="56" xfId="0" applyFont="1" applyFill="1" applyBorder="1" applyAlignment="1">
      <alignment horizontal="center" vertical="center"/>
    </xf>
    <xf numFmtId="0" fontId="20" fillId="8" borderId="40" xfId="0" applyFont="1" applyFill="1" applyBorder="1" applyAlignment="1">
      <alignment horizontal="center" vertical="center"/>
    </xf>
    <xf numFmtId="0" fontId="30" fillId="5" borderId="60" xfId="0" applyFont="1" applyFill="1" applyBorder="1" applyAlignment="1">
      <alignment horizontal="center" vertical="center" wrapText="1"/>
    </xf>
    <xf numFmtId="0" fontId="30" fillId="5" borderId="18" xfId="0" applyFont="1" applyFill="1" applyBorder="1" applyAlignment="1">
      <alignment horizontal="center" vertical="center" textRotation="255"/>
    </xf>
    <xf numFmtId="0" fontId="30" fillId="5" borderId="23" xfId="0" applyFont="1" applyFill="1" applyBorder="1" applyAlignment="1">
      <alignment horizontal="center" vertical="center" textRotation="255"/>
    </xf>
    <xf numFmtId="0" fontId="30" fillId="5" borderId="5" xfId="0" applyFont="1" applyFill="1" applyBorder="1" applyAlignment="1">
      <alignment horizontal="center" vertical="center" textRotation="255"/>
    </xf>
    <xf numFmtId="0" fontId="30" fillId="5" borderId="0" xfId="0" applyFont="1" applyFill="1" applyAlignment="1">
      <alignment horizontal="center" vertical="center" textRotation="255"/>
    </xf>
    <xf numFmtId="0" fontId="30" fillId="5" borderId="4" xfId="0" applyFont="1" applyFill="1" applyBorder="1" applyAlignment="1">
      <alignment horizontal="center" vertical="center" textRotation="255"/>
    </xf>
    <xf numFmtId="0" fontId="30" fillId="5" borderId="1" xfId="0" applyFont="1" applyFill="1" applyBorder="1" applyAlignment="1">
      <alignment horizontal="center" vertical="center" textRotation="255"/>
    </xf>
    <xf numFmtId="0" fontId="20" fillId="9" borderId="13" xfId="0" applyFont="1" applyFill="1" applyBorder="1" applyAlignment="1">
      <alignment horizontal="center" vertical="center"/>
    </xf>
    <xf numFmtId="0" fontId="20" fillId="9" borderId="23" xfId="0" applyFont="1" applyFill="1" applyBorder="1" applyAlignment="1">
      <alignment horizontal="center" vertical="center"/>
    </xf>
    <xf numFmtId="0" fontId="20" fillId="9" borderId="39" xfId="0" applyFont="1" applyFill="1" applyBorder="1" applyAlignment="1">
      <alignment horizontal="center" vertical="center"/>
    </xf>
    <xf numFmtId="0" fontId="20" fillId="8" borderId="21" xfId="0" applyFont="1" applyFill="1" applyBorder="1" applyAlignment="1">
      <alignment horizontal="center" vertical="center"/>
    </xf>
    <xf numFmtId="0" fontId="20" fillId="8" borderId="22" xfId="0" applyFont="1" applyFill="1" applyBorder="1" applyAlignment="1">
      <alignment horizontal="center" vertical="center"/>
    </xf>
    <xf numFmtId="0" fontId="20" fillId="8" borderId="35" xfId="0" applyFont="1" applyFill="1" applyBorder="1" applyAlignment="1">
      <alignment horizontal="center" vertical="center"/>
    </xf>
    <xf numFmtId="0" fontId="19" fillId="5" borderId="33" xfId="0" applyFont="1" applyFill="1" applyBorder="1" applyAlignment="1">
      <alignment horizontal="center" vertical="center" wrapText="1"/>
    </xf>
    <xf numFmtId="0" fontId="19" fillId="5" borderId="36" xfId="0" applyFont="1" applyFill="1" applyBorder="1" applyAlignment="1">
      <alignment horizontal="center" vertical="center"/>
    </xf>
    <xf numFmtId="0" fontId="19" fillId="5" borderId="27" xfId="0" applyFont="1" applyFill="1" applyBorder="1" applyAlignment="1">
      <alignment horizontal="center" vertical="center"/>
    </xf>
    <xf numFmtId="0" fontId="20" fillId="9" borderId="48" xfId="0" applyFont="1" applyFill="1" applyBorder="1" applyAlignment="1">
      <alignment horizontal="center" vertical="center"/>
    </xf>
    <xf numFmtId="0" fontId="20" fillId="9" borderId="55" xfId="0" applyFont="1" applyFill="1" applyBorder="1" applyAlignment="1">
      <alignment horizontal="center" vertical="center"/>
    </xf>
    <xf numFmtId="0" fontId="20" fillId="9" borderId="0" xfId="0" applyFont="1" applyFill="1" applyAlignment="1">
      <alignment horizontal="center" vertical="center"/>
    </xf>
    <xf numFmtId="0" fontId="20" fillId="9" borderId="49" xfId="0" applyFont="1" applyFill="1" applyBorder="1" applyAlignment="1">
      <alignment horizontal="center" vertical="center"/>
    </xf>
    <xf numFmtId="0" fontId="20" fillId="9" borderId="31" xfId="0" applyFont="1" applyFill="1" applyBorder="1" applyAlignment="1">
      <alignment horizontal="center" vertical="center"/>
    </xf>
    <xf numFmtId="0" fontId="20" fillId="8" borderId="30" xfId="0" applyFont="1" applyFill="1" applyBorder="1" applyAlignment="1">
      <alignment horizontal="center" vertical="center"/>
    </xf>
    <xf numFmtId="0" fontId="20" fillId="8" borderId="55" xfId="0" applyFont="1" applyFill="1" applyBorder="1" applyAlignment="1">
      <alignment horizontal="center" vertical="center"/>
    </xf>
    <xf numFmtId="0" fontId="20" fillId="8" borderId="0" xfId="0" applyFont="1" applyFill="1" applyAlignment="1">
      <alignment horizontal="center" vertical="center"/>
    </xf>
    <xf numFmtId="0" fontId="20" fillId="8" borderId="49" xfId="0" applyFont="1" applyFill="1" applyBorder="1" applyAlignment="1">
      <alignment horizontal="center" vertical="center"/>
    </xf>
    <xf numFmtId="0" fontId="20" fillId="8" borderId="31" xfId="0" applyFont="1" applyFill="1" applyBorder="1" applyAlignment="1">
      <alignment horizontal="center" vertical="center"/>
    </xf>
    <xf numFmtId="0" fontId="20" fillId="5" borderId="54" xfId="0" applyFont="1" applyFill="1" applyBorder="1" applyAlignment="1">
      <alignment horizontal="center" vertical="center"/>
    </xf>
    <xf numFmtId="0" fontId="20" fillId="5" borderId="48" xfId="0" applyFont="1" applyFill="1" applyBorder="1" applyAlignment="1">
      <alignment horizontal="center" vertical="center"/>
    </xf>
    <xf numFmtId="0" fontId="45" fillId="5" borderId="13" xfId="0" applyFont="1" applyFill="1" applyBorder="1" applyAlignment="1">
      <alignment vertical="center" wrapText="1"/>
    </xf>
    <xf numFmtId="0" fontId="45" fillId="5" borderId="23" xfId="0" applyFont="1" applyFill="1" applyBorder="1" applyAlignment="1">
      <alignment vertical="center" wrapText="1"/>
    </xf>
    <xf numFmtId="0" fontId="45" fillId="5" borderId="55" xfId="0" applyFont="1" applyFill="1" applyBorder="1" applyAlignment="1">
      <alignment vertical="center" wrapText="1"/>
    </xf>
    <xf numFmtId="0" fontId="45" fillId="5" borderId="0" xfId="0" applyFont="1" applyFill="1" applyAlignment="1">
      <alignment vertical="center" wrapText="1"/>
    </xf>
    <xf numFmtId="0" fontId="45" fillId="5" borderId="14" xfId="0" applyFont="1" applyFill="1" applyBorder="1" applyAlignment="1">
      <alignment vertical="center" wrapText="1"/>
    </xf>
    <xf numFmtId="0" fontId="45" fillId="5" borderId="56" xfId="0" applyFont="1" applyFill="1" applyBorder="1" applyAlignment="1">
      <alignment vertical="center" wrapText="1"/>
    </xf>
    <xf numFmtId="0" fontId="25" fillId="5" borderId="13" xfId="0" applyFont="1" applyFill="1" applyBorder="1" applyAlignment="1">
      <alignment vertical="center" wrapText="1"/>
    </xf>
    <xf numFmtId="0" fontId="25" fillId="5" borderId="23" xfId="0" applyFont="1" applyFill="1" applyBorder="1" applyAlignment="1">
      <alignment vertical="center" wrapText="1"/>
    </xf>
    <xf numFmtId="0" fontId="25" fillId="5" borderId="30" xfId="0" applyFont="1" applyFill="1" applyBorder="1" applyAlignment="1">
      <alignment vertical="center" wrapText="1"/>
    </xf>
    <xf numFmtId="0" fontId="25" fillId="5" borderId="55" xfId="0" applyFont="1" applyFill="1" applyBorder="1" applyAlignment="1">
      <alignment vertical="center" wrapText="1"/>
    </xf>
    <xf numFmtId="0" fontId="25" fillId="5" borderId="0" xfId="0" applyFont="1" applyFill="1" applyAlignment="1">
      <alignment vertical="center" wrapText="1"/>
    </xf>
    <xf numFmtId="0" fontId="25" fillId="5" borderId="49" xfId="0" applyFont="1" applyFill="1" applyBorder="1" applyAlignment="1">
      <alignment vertical="center" wrapText="1"/>
    </xf>
    <xf numFmtId="0" fontId="25" fillId="5" borderId="14" xfId="0" applyFont="1" applyFill="1" applyBorder="1" applyAlignment="1">
      <alignment vertical="center" wrapText="1"/>
    </xf>
    <xf numFmtId="0" fontId="25" fillId="5" borderId="56" xfId="0" applyFont="1" applyFill="1" applyBorder="1" applyAlignment="1">
      <alignment vertical="center" wrapText="1"/>
    </xf>
    <xf numFmtId="0" fontId="25" fillId="5" borderId="31" xfId="0" applyFont="1" applyFill="1" applyBorder="1" applyAlignment="1">
      <alignment vertical="center" wrapText="1"/>
    </xf>
    <xf numFmtId="0" fontId="20" fillId="5" borderId="60" xfId="0" applyFont="1" applyFill="1" applyBorder="1" applyAlignment="1">
      <alignment horizontal="center" vertical="center"/>
    </xf>
    <xf numFmtId="0" fontId="20" fillId="5" borderId="211" xfId="0" applyFont="1" applyFill="1" applyBorder="1" applyAlignment="1">
      <alignment horizontal="center" vertical="center" wrapText="1"/>
    </xf>
    <xf numFmtId="0" fontId="20" fillId="5" borderId="65" xfId="0" applyFont="1" applyFill="1" applyBorder="1" applyAlignment="1">
      <alignment horizontal="center" vertical="center" wrapText="1"/>
    </xf>
    <xf numFmtId="0" fontId="30" fillId="5" borderId="10" xfId="0" applyFont="1" applyFill="1" applyBorder="1" applyAlignment="1">
      <alignment horizontal="center" vertical="center"/>
    </xf>
    <xf numFmtId="0" fontId="30" fillId="5" borderId="8" xfId="0" applyFont="1" applyFill="1" applyBorder="1" applyAlignment="1">
      <alignment horizontal="center" vertical="center"/>
    </xf>
    <xf numFmtId="0" fontId="30" fillId="5" borderId="24" xfId="0" applyFont="1" applyFill="1" applyBorder="1" applyAlignment="1">
      <alignment horizontal="center" vertical="center"/>
    </xf>
    <xf numFmtId="0" fontId="30" fillId="5" borderId="18" xfId="0" applyFont="1" applyFill="1" applyBorder="1" applyAlignment="1">
      <alignment horizontal="center" vertical="center" wrapText="1"/>
    </xf>
    <xf numFmtId="0" fontId="30" fillId="5" borderId="23" xfId="0" applyFont="1" applyFill="1" applyBorder="1" applyAlignment="1">
      <alignment horizontal="center" vertical="center" wrapText="1"/>
    </xf>
    <xf numFmtId="0" fontId="30" fillId="5" borderId="30" xfId="0" applyFont="1" applyFill="1" applyBorder="1" applyAlignment="1">
      <alignment horizontal="center" vertical="center" wrapText="1"/>
    </xf>
    <xf numFmtId="0" fontId="30" fillId="5" borderId="5" xfId="0" applyFont="1" applyFill="1" applyBorder="1" applyAlignment="1">
      <alignment horizontal="center" vertical="center" wrapText="1"/>
    </xf>
    <xf numFmtId="0" fontId="30" fillId="5" borderId="0" xfId="0" applyFont="1" applyFill="1" applyAlignment="1">
      <alignment horizontal="center" vertical="center" wrapText="1"/>
    </xf>
    <xf numFmtId="0" fontId="30" fillId="5" borderId="49" xfId="0" applyFont="1" applyFill="1" applyBorder="1" applyAlignment="1">
      <alignment horizontal="center" vertical="center" wrapText="1"/>
    </xf>
    <xf numFmtId="0" fontId="30" fillId="5" borderId="9" xfId="0" applyFont="1" applyFill="1" applyBorder="1" applyAlignment="1">
      <alignment horizontal="center" vertical="center" wrapText="1"/>
    </xf>
    <xf numFmtId="0" fontId="30" fillId="5" borderId="56" xfId="0" applyFont="1" applyFill="1" applyBorder="1" applyAlignment="1">
      <alignment horizontal="center" vertical="center" wrapText="1"/>
    </xf>
    <xf numFmtId="0" fontId="30" fillId="5" borderId="31" xfId="0" applyFont="1" applyFill="1" applyBorder="1" applyAlignment="1">
      <alignment horizontal="center" vertical="center" wrapText="1"/>
    </xf>
    <xf numFmtId="0" fontId="30" fillId="5" borderId="13" xfId="0" applyFont="1" applyFill="1" applyBorder="1" applyAlignment="1">
      <alignment horizontal="center" vertical="center" wrapText="1"/>
    </xf>
    <xf numFmtId="0" fontId="30" fillId="5" borderId="14" xfId="0" applyFont="1" applyFill="1" applyBorder="1" applyAlignment="1">
      <alignment horizontal="center" vertical="center" wrapText="1"/>
    </xf>
    <xf numFmtId="178" fontId="0" fillId="2" borderId="10" xfId="0" applyNumberFormat="1" applyFill="1" applyBorder="1" applyAlignment="1" applyProtection="1">
      <alignment vertical="center" shrinkToFit="1"/>
      <protection locked="0"/>
    </xf>
    <xf numFmtId="178" fontId="0" fillId="2" borderId="8" xfId="0" applyNumberFormat="1" applyFill="1" applyBorder="1" applyAlignment="1" applyProtection="1">
      <alignment vertical="center" shrinkToFit="1"/>
      <protection locked="0"/>
    </xf>
    <xf numFmtId="178" fontId="0" fillId="2" borderId="24" xfId="0" applyNumberFormat="1" applyFill="1" applyBorder="1" applyAlignment="1" applyProtection="1">
      <alignment vertical="center" shrinkToFit="1"/>
      <protection locked="0"/>
    </xf>
    <xf numFmtId="178" fontId="0" fillId="2" borderId="55" xfId="0" applyNumberFormat="1" applyFill="1" applyBorder="1" applyAlignment="1" applyProtection="1">
      <alignment vertical="center" shrinkToFit="1"/>
      <protection locked="0"/>
    </xf>
    <xf numFmtId="178" fontId="0" fillId="2" borderId="0" xfId="0" applyNumberFormat="1" applyFill="1" applyAlignment="1" applyProtection="1">
      <alignment vertical="center" shrinkToFit="1"/>
      <protection locked="0"/>
    </xf>
    <xf numFmtId="178" fontId="0" fillId="2" borderId="49" xfId="0" applyNumberFormat="1" applyFill="1" applyBorder="1" applyAlignment="1" applyProtection="1">
      <alignment vertical="center" shrinkToFit="1"/>
      <protection locked="0"/>
    </xf>
    <xf numFmtId="178" fontId="0" fillId="2" borderId="46" xfId="0" applyNumberFormat="1" applyFill="1" applyBorder="1" applyAlignment="1" applyProtection="1">
      <alignment vertical="center" shrinkToFit="1"/>
      <protection locked="0"/>
    </xf>
    <xf numFmtId="178" fontId="0" fillId="2" borderId="47" xfId="0" applyNumberFormat="1" applyFill="1" applyBorder="1" applyAlignment="1" applyProtection="1">
      <alignment vertical="center" shrinkToFit="1"/>
      <protection locked="0"/>
    </xf>
    <xf numFmtId="178" fontId="0" fillId="2" borderId="48" xfId="0" applyNumberFormat="1" applyFill="1" applyBorder="1" applyAlignment="1" applyProtection="1">
      <alignment vertical="center" shrinkToFit="1"/>
      <protection locked="0"/>
    </xf>
    <xf numFmtId="0" fontId="20" fillId="5" borderId="0" xfId="0" applyFont="1" applyFill="1" applyAlignment="1">
      <alignment vertical="top" wrapText="1"/>
    </xf>
    <xf numFmtId="0" fontId="20" fillId="5" borderId="49" xfId="0" applyFont="1" applyFill="1" applyBorder="1" applyAlignment="1">
      <alignment vertical="top" wrapText="1"/>
    </xf>
    <xf numFmtId="0" fontId="30" fillId="5" borderId="55" xfId="0" applyFont="1" applyFill="1" applyBorder="1" applyAlignment="1">
      <alignment horizontal="center" vertical="center" wrapText="1"/>
    </xf>
    <xf numFmtId="0" fontId="30" fillId="5" borderId="6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30" fillId="5" borderId="59" xfId="0" applyFont="1" applyFill="1" applyBorder="1" applyAlignment="1">
      <alignment horizontal="center" vertical="center" wrapText="1"/>
    </xf>
    <xf numFmtId="0" fontId="0" fillId="0" borderId="0" xfId="0" applyBorder="1" applyAlignment="1">
      <alignment vertical="center" wrapText="1"/>
    </xf>
    <xf numFmtId="0" fontId="0" fillId="9" borderId="0" xfId="0" applyFill="1" applyBorder="1" applyAlignment="1">
      <alignment vertical="center" wrapText="1"/>
    </xf>
    <xf numFmtId="0" fontId="0" fillId="8" borderId="0" xfId="0" applyFill="1" applyBorder="1" applyAlignment="1">
      <alignment vertical="center" wrapText="1"/>
    </xf>
  </cellXfs>
  <cellStyles count="6">
    <cellStyle name="桁区切り" xfId="1" builtinId="6"/>
    <cellStyle name="桁区切り 2" xfId="3" xr:uid="{88B56756-C6BB-4FCD-B5CF-466C88302532}"/>
    <cellStyle name="桁区切り 3" xfId="4" xr:uid="{4BCA0E01-27A7-47D9-8186-0FCD11E2BBC7}"/>
    <cellStyle name="標準" xfId="0" builtinId="0" customBuiltin="1"/>
    <cellStyle name="標準 2" xfId="2" xr:uid="{A72895FB-EEFF-421C-8492-75B8F69879FF}"/>
    <cellStyle name="標準 3" xfId="5" xr:uid="{9BA3813A-E3A7-4EE3-BB14-0F780D383CDE}"/>
  </cellStyles>
  <dxfs count="4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CCC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集計シート　※触らないでください。'!$W$5" lockText="1"/>
</file>

<file path=xl/ctrlProps/ctrlProp10.xml><?xml version="1.0" encoding="utf-8"?>
<formControlPr xmlns="http://schemas.microsoft.com/office/spreadsheetml/2009/9/main" objectType="CheckBox" fmlaLink="'集計シート　※触らないでください。'!$CV$5" lockText="1"/>
</file>

<file path=xl/ctrlProps/ctrlProp100.xml><?xml version="1.0" encoding="utf-8"?>
<formControlPr xmlns="http://schemas.microsoft.com/office/spreadsheetml/2009/9/main" objectType="CheckBox" fmlaLink="'集計シート　※触らないでください。'!$HI$5" lockText="1"/>
</file>

<file path=xl/ctrlProps/ctrlProp101.xml><?xml version="1.0" encoding="utf-8"?>
<formControlPr xmlns="http://schemas.microsoft.com/office/spreadsheetml/2009/9/main" objectType="CheckBox" fmlaLink="'集計シート　※触らないでください。'!$HK5" lockText="1"/>
</file>

<file path=xl/ctrlProps/ctrlProp102.xml><?xml version="1.0" encoding="utf-8"?>
<formControlPr xmlns="http://schemas.microsoft.com/office/spreadsheetml/2009/9/main" objectType="CheckBox" fmlaLink="'集計シート　※触らないでください。'!$HL$5" lockText="1"/>
</file>

<file path=xl/ctrlProps/ctrlProp103.xml><?xml version="1.0" encoding="utf-8"?>
<formControlPr xmlns="http://schemas.microsoft.com/office/spreadsheetml/2009/9/main" objectType="CheckBox" fmlaLink="'集計シート　※触らないでください。'!$HM$5" lockText="1"/>
</file>

<file path=xl/ctrlProps/ctrlProp104.xml><?xml version="1.0" encoding="utf-8"?>
<formControlPr xmlns="http://schemas.microsoft.com/office/spreadsheetml/2009/9/main" objectType="CheckBox" fmlaLink="'集計シート　※触らないでください。'!$HN$5" lockText="1"/>
</file>

<file path=xl/ctrlProps/ctrlProp105.xml><?xml version="1.0" encoding="utf-8"?>
<formControlPr xmlns="http://schemas.microsoft.com/office/spreadsheetml/2009/9/main" objectType="CheckBox" fmlaLink="'集計シート　※触らないでください。'!$HO$5" lockText="1"/>
</file>

<file path=xl/ctrlProps/ctrlProp106.xml><?xml version="1.0" encoding="utf-8"?>
<formControlPr xmlns="http://schemas.microsoft.com/office/spreadsheetml/2009/9/main" objectType="CheckBox" fmlaLink="'集計シート　※触らないでください。'!$HP$5" lockText="1"/>
</file>

<file path=xl/ctrlProps/ctrlProp107.xml><?xml version="1.0" encoding="utf-8"?>
<formControlPr xmlns="http://schemas.microsoft.com/office/spreadsheetml/2009/9/main" objectType="CheckBox" fmlaLink="'集計シート　※触らないでください。'!$HR$5" lockText="1"/>
</file>

<file path=xl/ctrlProps/ctrlProp108.xml><?xml version="1.0" encoding="utf-8"?>
<formControlPr xmlns="http://schemas.microsoft.com/office/spreadsheetml/2009/9/main" objectType="CheckBox" fmlaLink="'集計シート　※触らないでください。'!$HS$5" lockText="1"/>
</file>

<file path=xl/ctrlProps/ctrlProp109.xml><?xml version="1.0" encoding="utf-8"?>
<formControlPr xmlns="http://schemas.microsoft.com/office/spreadsheetml/2009/9/main" objectType="CheckBox" fmlaLink="'集計シート　※触らないでください。'!$HU$5" lockText="1"/>
</file>

<file path=xl/ctrlProps/ctrlProp11.xml><?xml version="1.0" encoding="utf-8"?>
<formControlPr xmlns="http://schemas.microsoft.com/office/spreadsheetml/2009/9/main" objectType="CheckBox" fmlaLink="'集計シート　※触らないでください。'!$CW$5" lockText="1"/>
</file>

<file path=xl/ctrlProps/ctrlProp110.xml><?xml version="1.0" encoding="utf-8"?>
<formControlPr xmlns="http://schemas.microsoft.com/office/spreadsheetml/2009/9/main" objectType="CheckBox" fmlaLink="'集計シート　※触らないでください。'!$HV$5" lockText="1"/>
</file>

<file path=xl/ctrlProps/ctrlProp111.xml><?xml version="1.0" encoding="utf-8"?>
<formControlPr xmlns="http://schemas.microsoft.com/office/spreadsheetml/2009/9/main" objectType="CheckBox" fmlaLink="'集計シート　※触らないでください。'!$HX$5" lockText="1"/>
</file>

<file path=xl/ctrlProps/ctrlProp112.xml><?xml version="1.0" encoding="utf-8"?>
<formControlPr xmlns="http://schemas.microsoft.com/office/spreadsheetml/2009/9/main" objectType="CheckBox" fmlaLink="'集計シート　※触らないでください。'!$HY$5" lockText="1"/>
</file>

<file path=xl/ctrlProps/ctrlProp113.xml><?xml version="1.0" encoding="utf-8"?>
<formControlPr xmlns="http://schemas.microsoft.com/office/spreadsheetml/2009/9/main" objectType="CheckBox" fmlaLink="'集計シート　※触らないでください。'!$IA$5" lockText="1"/>
</file>

<file path=xl/ctrlProps/ctrlProp114.xml><?xml version="1.0" encoding="utf-8"?>
<formControlPr xmlns="http://schemas.microsoft.com/office/spreadsheetml/2009/9/main" objectType="CheckBox" fmlaLink="'集計シート　※触らないでください。'!$IB$5" lockText="1"/>
</file>

<file path=xl/ctrlProps/ctrlProp115.xml><?xml version="1.0" encoding="utf-8"?>
<formControlPr xmlns="http://schemas.microsoft.com/office/spreadsheetml/2009/9/main" objectType="CheckBox" fmlaLink="'集計シート　※触らないでください。'!$ID$5" lockText="1"/>
</file>

<file path=xl/ctrlProps/ctrlProp116.xml><?xml version="1.0" encoding="utf-8"?>
<formControlPr xmlns="http://schemas.microsoft.com/office/spreadsheetml/2009/9/main" objectType="CheckBox" fmlaLink="'集計シート　※触らないでください。'!$IE$5" lockText="1"/>
</file>

<file path=xl/ctrlProps/ctrlProp117.xml><?xml version="1.0" encoding="utf-8"?>
<formControlPr xmlns="http://schemas.microsoft.com/office/spreadsheetml/2009/9/main" objectType="CheckBox" fmlaLink="'集計シート　※触らないでください。'!$IF$5" lockText="1"/>
</file>

<file path=xl/ctrlProps/ctrlProp118.xml><?xml version="1.0" encoding="utf-8"?>
<formControlPr xmlns="http://schemas.microsoft.com/office/spreadsheetml/2009/9/main" objectType="CheckBox" fmlaLink="'集計シート　※触らないでください。'!$IG$5" lockText="1"/>
</file>

<file path=xl/ctrlProps/ctrlProp119.xml><?xml version="1.0" encoding="utf-8"?>
<formControlPr xmlns="http://schemas.microsoft.com/office/spreadsheetml/2009/9/main" objectType="CheckBox" fmlaLink="'集計シート　※触らないでください。'!$IH$5" lockText="1"/>
</file>

<file path=xl/ctrlProps/ctrlProp12.xml><?xml version="1.0" encoding="utf-8"?>
<formControlPr xmlns="http://schemas.microsoft.com/office/spreadsheetml/2009/9/main" objectType="CheckBox" fmlaLink="'集計シート　※触らないでください。'!$CY$5" lockText="1"/>
</file>

<file path=xl/ctrlProps/ctrlProp120.xml><?xml version="1.0" encoding="utf-8"?>
<formControlPr xmlns="http://schemas.microsoft.com/office/spreadsheetml/2009/9/main" objectType="CheckBox" fmlaLink="'集計シート　※触らないでください。'!$IJ$5" lockText="1"/>
</file>

<file path=xl/ctrlProps/ctrlProp121.xml><?xml version="1.0" encoding="utf-8"?>
<formControlPr xmlns="http://schemas.microsoft.com/office/spreadsheetml/2009/9/main" objectType="CheckBox" fmlaLink="'集計シート　※触らないでください。'!$IK$5" lockText="1"/>
</file>

<file path=xl/ctrlProps/ctrlProp122.xml><?xml version="1.0" encoding="utf-8"?>
<formControlPr xmlns="http://schemas.microsoft.com/office/spreadsheetml/2009/9/main" objectType="CheckBox" fmlaLink="'集計シート　※触らないでください。'!$IL$5" lockText="1"/>
</file>

<file path=xl/ctrlProps/ctrlProp123.xml><?xml version="1.0" encoding="utf-8"?>
<formControlPr xmlns="http://schemas.microsoft.com/office/spreadsheetml/2009/9/main" objectType="CheckBox" fmlaLink="'集計シート　※触らないでください。'!$IM$5" lockText="1"/>
</file>

<file path=xl/ctrlProps/ctrlProp124.xml><?xml version="1.0" encoding="utf-8"?>
<formControlPr xmlns="http://schemas.microsoft.com/office/spreadsheetml/2009/9/main" objectType="CheckBox" fmlaLink="'集計シート　※触らないでください。'!$IN$5" lockText="1"/>
</file>

<file path=xl/ctrlProps/ctrlProp125.xml><?xml version="1.0" encoding="utf-8"?>
<formControlPr xmlns="http://schemas.microsoft.com/office/spreadsheetml/2009/9/main" objectType="CheckBox" fmlaLink="'集計シート　※触らないでください。'!$CO$5" lockText="1"/>
</file>

<file path=xl/ctrlProps/ctrlProp126.xml><?xml version="1.0" encoding="utf-8"?>
<formControlPr xmlns="http://schemas.microsoft.com/office/spreadsheetml/2009/9/main" objectType="CheckBox" fmlaLink="'集計シート　※触らないでください。'!$CP$5" lockText="1"/>
</file>

<file path=xl/ctrlProps/ctrlProp127.xml><?xml version="1.0" encoding="utf-8"?>
<formControlPr xmlns="http://schemas.microsoft.com/office/spreadsheetml/2009/9/main" objectType="CheckBox" fmlaLink="'集計シート　※触らないでください。'!$CQ$5" lockText="1"/>
</file>

<file path=xl/ctrlProps/ctrlProp128.xml><?xml version="1.0" encoding="utf-8"?>
<formControlPr xmlns="http://schemas.microsoft.com/office/spreadsheetml/2009/9/main" objectType="CheckBox" fmlaLink="'集計シート　※触らないでください。'!$CR$5" lockText="1"/>
</file>

<file path=xl/ctrlProps/ctrlProp129.xml><?xml version="1.0" encoding="utf-8"?>
<formControlPr xmlns="http://schemas.microsoft.com/office/spreadsheetml/2009/9/main" objectType="CheckBox" fmlaLink="'集計シート　※触らないでください。'!$CS$5" lockText="1"/>
</file>

<file path=xl/ctrlProps/ctrlProp13.xml><?xml version="1.0" encoding="utf-8"?>
<formControlPr xmlns="http://schemas.microsoft.com/office/spreadsheetml/2009/9/main" objectType="CheckBox" fmlaLink="'集計シート　※触らないでください。'!$CZ$5" lockText="1"/>
</file>

<file path=xl/ctrlProps/ctrlProp130.xml><?xml version="1.0" encoding="utf-8"?>
<formControlPr xmlns="http://schemas.microsoft.com/office/spreadsheetml/2009/9/main" objectType="CheckBox" fmlaLink="'集計シート　※触らないでください。'!$IP$5" lockText="1"/>
</file>

<file path=xl/ctrlProps/ctrlProp131.xml><?xml version="1.0" encoding="utf-8"?>
<formControlPr xmlns="http://schemas.microsoft.com/office/spreadsheetml/2009/9/main" objectType="CheckBox" fmlaLink="'集計シート　※触らないでください。'!$IQ$5" lockText="1"/>
</file>

<file path=xl/ctrlProps/ctrlProp132.xml><?xml version="1.0" encoding="utf-8"?>
<formControlPr xmlns="http://schemas.microsoft.com/office/spreadsheetml/2009/9/main" objectType="CheckBox" fmlaLink="'集計シート　※触らないでください。'!$IR$5" lockText="1"/>
</file>

<file path=xl/ctrlProps/ctrlProp133.xml><?xml version="1.0" encoding="utf-8"?>
<formControlPr xmlns="http://schemas.microsoft.com/office/spreadsheetml/2009/9/main" objectType="CheckBox" fmlaLink="'集計シート　※触らないでください。'!$IS$5" lockText="1"/>
</file>

<file path=xl/ctrlProps/ctrlProp134.xml><?xml version="1.0" encoding="utf-8"?>
<formControlPr xmlns="http://schemas.microsoft.com/office/spreadsheetml/2009/9/main" objectType="CheckBox" fmlaLink="'集計シート　※触らないでください。'!$IT$5" lockText="1"/>
</file>

<file path=xl/ctrlProps/ctrlProp135.xml><?xml version="1.0" encoding="utf-8"?>
<formControlPr xmlns="http://schemas.microsoft.com/office/spreadsheetml/2009/9/main" objectType="CheckBox" fmlaLink="'集計シート　※触らないでください。'!$IV$5" lockText="1"/>
</file>

<file path=xl/ctrlProps/ctrlProp136.xml><?xml version="1.0" encoding="utf-8"?>
<formControlPr xmlns="http://schemas.microsoft.com/office/spreadsheetml/2009/9/main" objectType="CheckBox" fmlaLink="'集計シート　※触らないでください。'!$IW$5" lockText="1"/>
</file>

<file path=xl/ctrlProps/ctrlProp137.xml><?xml version="1.0" encoding="utf-8"?>
<formControlPr xmlns="http://schemas.microsoft.com/office/spreadsheetml/2009/9/main" objectType="CheckBox" fmlaLink="'集計シート　※触らないでください。'!$IX$5" lockText="1"/>
</file>

<file path=xl/ctrlProps/ctrlProp138.xml><?xml version="1.0" encoding="utf-8"?>
<formControlPr xmlns="http://schemas.microsoft.com/office/spreadsheetml/2009/9/main" objectType="CheckBox" fmlaLink="'集計シート　※触らないでください。'!$IY$5" lockText="1"/>
</file>

<file path=xl/ctrlProps/ctrlProp139.xml><?xml version="1.0" encoding="utf-8"?>
<formControlPr xmlns="http://schemas.microsoft.com/office/spreadsheetml/2009/9/main" objectType="CheckBox" fmlaLink="'集計シート　※触らないでください。'!$IZ$5" lockText="1"/>
</file>

<file path=xl/ctrlProps/ctrlProp14.xml><?xml version="1.0" encoding="utf-8"?>
<formControlPr xmlns="http://schemas.microsoft.com/office/spreadsheetml/2009/9/main" objectType="CheckBox" fmlaLink="'集計シート　※触らないでください。'!$DA$5" lockText="1"/>
</file>

<file path=xl/ctrlProps/ctrlProp140.xml><?xml version="1.0" encoding="utf-8"?>
<formControlPr xmlns="http://schemas.microsoft.com/office/spreadsheetml/2009/9/main" objectType="CheckBox" fmlaLink="'集計シート　※触らないでください。'!$JB$5" lockText="1"/>
</file>

<file path=xl/ctrlProps/ctrlProp141.xml><?xml version="1.0" encoding="utf-8"?>
<formControlPr xmlns="http://schemas.microsoft.com/office/spreadsheetml/2009/9/main" objectType="CheckBox" fmlaLink="'集計シート　※触らないでください。'!$JC$5" lockText="1"/>
</file>

<file path=xl/ctrlProps/ctrlProp142.xml><?xml version="1.0" encoding="utf-8"?>
<formControlPr xmlns="http://schemas.microsoft.com/office/spreadsheetml/2009/9/main" objectType="CheckBox" fmlaLink="'集計シート　※触らないでください。'!$JD$5" lockText="1"/>
</file>

<file path=xl/ctrlProps/ctrlProp143.xml><?xml version="1.0" encoding="utf-8"?>
<formControlPr xmlns="http://schemas.microsoft.com/office/spreadsheetml/2009/9/main" objectType="CheckBox" fmlaLink="'集計シート　※触らないでください。'!$JE$5" lockText="1"/>
</file>

<file path=xl/ctrlProps/ctrlProp144.xml><?xml version="1.0" encoding="utf-8"?>
<formControlPr xmlns="http://schemas.microsoft.com/office/spreadsheetml/2009/9/main" objectType="CheckBox" fmlaLink="'集計シート　※触らないでください。'!$JF$5" lockText="1"/>
</file>

<file path=xl/ctrlProps/ctrlProp145.xml><?xml version="1.0" encoding="utf-8"?>
<formControlPr xmlns="http://schemas.microsoft.com/office/spreadsheetml/2009/9/main" objectType="CheckBox" fmlaLink="'集計シート　※触らないでください。'!$JH$5" lockText="1"/>
</file>

<file path=xl/ctrlProps/ctrlProp146.xml><?xml version="1.0" encoding="utf-8"?>
<formControlPr xmlns="http://schemas.microsoft.com/office/spreadsheetml/2009/9/main" objectType="CheckBox" fmlaLink="'集計シート　※触らないでください。'!$JI$5" lockText="1"/>
</file>

<file path=xl/ctrlProps/ctrlProp147.xml><?xml version="1.0" encoding="utf-8"?>
<formControlPr xmlns="http://schemas.microsoft.com/office/spreadsheetml/2009/9/main" objectType="CheckBox" fmlaLink="'集計シート　※触らないでください。'!$JJ$5" lockText="1"/>
</file>

<file path=xl/ctrlProps/ctrlProp148.xml><?xml version="1.0" encoding="utf-8"?>
<formControlPr xmlns="http://schemas.microsoft.com/office/spreadsheetml/2009/9/main" objectType="CheckBox" fmlaLink="'集計シート　※触らないでください。'!$JK$5" lockText="1"/>
</file>

<file path=xl/ctrlProps/ctrlProp149.xml><?xml version="1.0" encoding="utf-8"?>
<formControlPr xmlns="http://schemas.microsoft.com/office/spreadsheetml/2009/9/main" objectType="CheckBox" fmlaLink="'集計シート　※触らないでください。'!$JL$5" lockText="1"/>
</file>

<file path=xl/ctrlProps/ctrlProp15.xml><?xml version="1.0" encoding="utf-8"?>
<formControlPr xmlns="http://schemas.microsoft.com/office/spreadsheetml/2009/9/main" objectType="CheckBox" fmlaLink="'集計シート　※触らないでください。'!$DB$5" lockText="1"/>
</file>

<file path=xl/ctrlProps/ctrlProp150.xml><?xml version="1.0" encoding="utf-8"?>
<formControlPr xmlns="http://schemas.microsoft.com/office/spreadsheetml/2009/9/main" objectType="CheckBox" fmlaLink="'集計シート　※触らないでください。'!$JN$5" lockText="1"/>
</file>

<file path=xl/ctrlProps/ctrlProp151.xml><?xml version="1.0" encoding="utf-8"?>
<formControlPr xmlns="http://schemas.microsoft.com/office/spreadsheetml/2009/9/main" objectType="CheckBox" fmlaLink="'集計シート　※触らないでください。'!$JO$5" lockText="1"/>
</file>

<file path=xl/ctrlProps/ctrlProp152.xml><?xml version="1.0" encoding="utf-8"?>
<formControlPr xmlns="http://schemas.microsoft.com/office/spreadsheetml/2009/9/main" objectType="CheckBox" fmlaLink="'集計シート　※触らないでください。'!$JP$5" lockText="1"/>
</file>

<file path=xl/ctrlProps/ctrlProp153.xml><?xml version="1.0" encoding="utf-8"?>
<formControlPr xmlns="http://schemas.microsoft.com/office/spreadsheetml/2009/9/main" objectType="CheckBox" fmlaLink="'集計シート　※触らないでください。'!$JQ$5" lockText="1"/>
</file>

<file path=xl/ctrlProps/ctrlProp154.xml><?xml version="1.0" encoding="utf-8"?>
<formControlPr xmlns="http://schemas.microsoft.com/office/spreadsheetml/2009/9/main" objectType="CheckBox" fmlaLink="'集計シート　※触らないでください。'!$JR$5" lockText="1"/>
</file>

<file path=xl/ctrlProps/ctrlProp155.xml><?xml version="1.0" encoding="utf-8"?>
<formControlPr xmlns="http://schemas.microsoft.com/office/spreadsheetml/2009/9/main" objectType="CheckBox" fmlaLink="'集計シート　※触らないでください。'!$JT$5" lockText="1"/>
</file>

<file path=xl/ctrlProps/ctrlProp156.xml><?xml version="1.0" encoding="utf-8"?>
<formControlPr xmlns="http://schemas.microsoft.com/office/spreadsheetml/2009/9/main" objectType="CheckBox" fmlaLink="'集計シート　※触らないでください。'!$JU$5" lockText="1"/>
</file>

<file path=xl/ctrlProps/ctrlProp157.xml><?xml version="1.0" encoding="utf-8"?>
<formControlPr xmlns="http://schemas.microsoft.com/office/spreadsheetml/2009/9/main" objectType="CheckBox" fmlaLink="'集計シート　※触らないでください。'!$JV$5" lockText="1"/>
</file>

<file path=xl/ctrlProps/ctrlProp158.xml><?xml version="1.0" encoding="utf-8"?>
<formControlPr xmlns="http://schemas.microsoft.com/office/spreadsheetml/2009/9/main" objectType="CheckBox" fmlaLink="'集計シート　※触らないでください。'!$JW$5" lockText="1"/>
</file>

<file path=xl/ctrlProps/ctrlProp159.xml><?xml version="1.0" encoding="utf-8"?>
<formControlPr xmlns="http://schemas.microsoft.com/office/spreadsheetml/2009/9/main" objectType="CheckBox" fmlaLink="'集計シート　※触らないでください。'!$JX$5" lockText="1"/>
</file>

<file path=xl/ctrlProps/ctrlProp16.xml><?xml version="1.0" encoding="utf-8"?>
<formControlPr xmlns="http://schemas.microsoft.com/office/spreadsheetml/2009/9/main" objectType="CheckBox" fmlaLink="'集計シート　※触らないでください。'!$DC$5" lockText="1"/>
</file>

<file path=xl/ctrlProps/ctrlProp160.xml><?xml version="1.0" encoding="utf-8"?>
<formControlPr xmlns="http://schemas.microsoft.com/office/spreadsheetml/2009/9/main" objectType="CheckBox" fmlaLink="'集計シート　※触らないでください。'!$JZ$5" lockText="1"/>
</file>

<file path=xl/ctrlProps/ctrlProp161.xml><?xml version="1.0" encoding="utf-8"?>
<formControlPr xmlns="http://schemas.microsoft.com/office/spreadsheetml/2009/9/main" objectType="CheckBox" fmlaLink="'集計シート　※触らないでください。'!$KA$5" lockText="1"/>
</file>

<file path=xl/ctrlProps/ctrlProp162.xml><?xml version="1.0" encoding="utf-8"?>
<formControlPr xmlns="http://schemas.microsoft.com/office/spreadsheetml/2009/9/main" objectType="CheckBox" fmlaLink="'集計シート　※触らないでください。'!$KB$5" lockText="1"/>
</file>

<file path=xl/ctrlProps/ctrlProp163.xml><?xml version="1.0" encoding="utf-8"?>
<formControlPr xmlns="http://schemas.microsoft.com/office/spreadsheetml/2009/9/main" objectType="CheckBox" fmlaLink="'集計シート　※触らないでください。'!$KD$5" lockText="1"/>
</file>

<file path=xl/ctrlProps/ctrlProp164.xml><?xml version="1.0" encoding="utf-8"?>
<formControlPr xmlns="http://schemas.microsoft.com/office/spreadsheetml/2009/9/main" objectType="CheckBox" fmlaLink="'集計シート　※触らないでください。'!$KE$5" lockText="1"/>
</file>

<file path=xl/ctrlProps/ctrlProp165.xml><?xml version="1.0" encoding="utf-8"?>
<formControlPr xmlns="http://schemas.microsoft.com/office/spreadsheetml/2009/9/main" objectType="CheckBox" fmlaLink="'集計シート　※触らないでください。'!$KF$5" lockText="1"/>
</file>

<file path=xl/ctrlProps/ctrlProp166.xml><?xml version="1.0" encoding="utf-8"?>
<formControlPr xmlns="http://schemas.microsoft.com/office/spreadsheetml/2009/9/main" objectType="CheckBox" fmlaLink="'集計シート　※触らないでください。'!$KH$5" lockText="1"/>
</file>

<file path=xl/ctrlProps/ctrlProp167.xml><?xml version="1.0" encoding="utf-8"?>
<formControlPr xmlns="http://schemas.microsoft.com/office/spreadsheetml/2009/9/main" objectType="CheckBox" fmlaLink="'集計シート　※触らないでください。'!$KI$5" lockText="1"/>
</file>

<file path=xl/ctrlProps/ctrlProp168.xml><?xml version="1.0" encoding="utf-8"?>
<formControlPr xmlns="http://schemas.microsoft.com/office/spreadsheetml/2009/9/main" objectType="CheckBox" fmlaLink="'集計シート　※触らないでください。'!$KJ$5" lockText="1"/>
</file>

<file path=xl/ctrlProps/ctrlProp169.xml><?xml version="1.0" encoding="utf-8"?>
<formControlPr xmlns="http://schemas.microsoft.com/office/spreadsheetml/2009/9/main" objectType="CheckBox" fmlaLink="'集計シート　※触らないでください。'!$KL$5" lockText="1"/>
</file>

<file path=xl/ctrlProps/ctrlProp17.xml><?xml version="1.0" encoding="utf-8"?>
<formControlPr xmlns="http://schemas.microsoft.com/office/spreadsheetml/2009/9/main" objectType="CheckBox" fmlaLink="'集計シート　※触らないでください。'!$DD$5" lockText="1"/>
</file>

<file path=xl/ctrlProps/ctrlProp170.xml><?xml version="1.0" encoding="utf-8"?>
<formControlPr xmlns="http://schemas.microsoft.com/office/spreadsheetml/2009/9/main" objectType="CheckBox" fmlaLink="'集計シート　※触らないでください。'!$KM$5" lockText="1"/>
</file>

<file path=xl/ctrlProps/ctrlProp171.xml><?xml version="1.0" encoding="utf-8"?>
<formControlPr xmlns="http://schemas.microsoft.com/office/spreadsheetml/2009/9/main" objectType="CheckBox" fmlaLink="'集計シート　※触らないでください。'!$KN$5" lockText="1"/>
</file>

<file path=xl/ctrlProps/ctrlProp172.xml><?xml version="1.0" encoding="utf-8"?>
<formControlPr xmlns="http://schemas.microsoft.com/office/spreadsheetml/2009/9/main" objectType="CheckBox" fmlaLink="'集計シート　※触らないでください。'!$KP$5" lockText="1"/>
</file>

<file path=xl/ctrlProps/ctrlProp173.xml><?xml version="1.0" encoding="utf-8"?>
<formControlPr xmlns="http://schemas.microsoft.com/office/spreadsheetml/2009/9/main" objectType="CheckBox" fmlaLink="'集計シート　※触らないでください。'!$KQ$5" lockText="1"/>
</file>

<file path=xl/ctrlProps/ctrlProp174.xml><?xml version="1.0" encoding="utf-8"?>
<formControlPr xmlns="http://schemas.microsoft.com/office/spreadsheetml/2009/9/main" objectType="CheckBox" fmlaLink="'集計シート　※触らないでください。'!$KS$5" lockText="1"/>
</file>

<file path=xl/ctrlProps/ctrlProp175.xml><?xml version="1.0" encoding="utf-8"?>
<formControlPr xmlns="http://schemas.microsoft.com/office/spreadsheetml/2009/9/main" objectType="CheckBox" fmlaLink="'集計シート　※触らないでください。'!$KT$5" lockText="1"/>
</file>

<file path=xl/ctrlProps/ctrlProp176.xml><?xml version="1.0" encoding="utf-8"?>
<formControlPr xmlns="http://schemas.microsoft.com/office/spreadsheetml/2009/9/main" objectType="CheckBox" fmlaLink="'集計シート　※触らないでください。'!$KV$5" lockText="1"/>
</file>

<file path=xl/ctrlProps/ctrlProp177.xml><?xml version="1.0" encoding="utf-8"?>
<formControlPr xmlns="http://schemas.microsoft.com/office/spreadsheetml/2009/9/main" objectType="CheckBox" fmlaLink="'集計シート　※触らないでください。'!$KW$5" lockText="1"/>
</file>

<file path=xl/ctrlProps/ctrlProp178.xml><?xml version="1.0" encoding="utf-8"?>
<formControlPr xmlns="http://schemas.microsoft.com/office/spreadsheetml/2009/9/main" objectType="CheckBox" fmlaLink="'集計シート　※触らないでください。'!$KX$5" lockText="1"/>
</file>

<file path=xl/ctrlProps/ctrlProp179.xml><?xml version="1.0" encoding="utf-8"?>
<formControlPr xmlns="http://schemas.microsoft.com/office/spreadsheetml/2009/9/main" objectType="CheckBox" fmlaLink="'集計シート　※触らないでください。'!$KZ$5" lockText="1"/>
</file>

<file path=xl/ctrlProps/ctrlProp18.xml><?xml version="1.0" encoding="utf-8"?>
<formControlPr xmlns="http://schemas.microsoft.com/office/spreadsheetml/2009/9/main" objectType="CheckBox" fmlaLink="'集計シート　※触らないでください。'!$DE$5" lockText="1"/>
</file>

<file path=xl/ctrlProps/ctrlProp180.xml><?xml version="1.0" encoding="utf-8"?>
<formControlPr xmlns="http://schemas.microsoft.com/office/spreadsheetml/2009/9/main" objectType="CheckBox" fmlaLink="'集計シート　※触らないでください。'!$LA$5" lockText="1"/>
</file>

<file path=xl/ctrlProps/ctrlProp181.xml><?xml version="1.0" encoding="utf-8"?>
<formControlPr xmlns="http://schemas.microsoft.com/office/spreadsheetml/2009/9/main" objectType="CheckBox" fmlaLink="'集計シート　※触らないでください。'!$LB$5" lockText="1"/>
</file>

<file path=xl/ctrlProps/ctrlProp182.xml><?xml version="1.0" encoding="utf-8"?>
<formControlPr xmlns="http://schemas.microsoft.com/office/spreadsheetml/2009/9/main" objectType="CheckBox" fmlaLink="'集計シート　※触らないでください。'!$LD$5" lockText="1"/>
</file>

<file path=xl/ctrlProps/ctrlProp183.xml><?xml version="1.0" encoding="utf-8"?>
<formControlPr xmlns="http://schemas.microsoft.com/office/spreadsheetml/2009/9/main" objectType="CheckBox" fmlaLink="'集計シート　※触らないでください。'!$LE$5" lockText="1"/>
</file>

<file path=xl/ctrlProps/ctrlProp184.xml><?xml version="1.0" encoding="utf-8"?>
<formControlPr xmlns="http://schemas.microsoft.com/office/spreadsheetml/2009/9/main" objectType="CheckBox" fmlaLink="'集計シート　※触らないでください。'!$LG5" lockText="1"/>
</file>

<file path=xl/ctrlProps/ctrlProp185.xml><?xml version="1.0" encoding="utf-8"?>
<formControlPr xmlns="http://schemas.microsoft.com/office/spreadsheetml/2009/9/main" objectType="CheckBox" fmlaLink="'集計シート　※触らないでください。'!$LH$5" lockText="1"/>
</file>

<file path=xl/ctrlProps/ctrlProp186.xml><?xml version="1.0" encoding="utf-8"?>
<formControlPr xmlns="http://schemas.microsoft.com/office/spreadsheetml/2009/9/main" objectType="CheckBox" fmlaLink="'集計シート　※触らないでください。'!$LJ$5" lockText="1"/>
</file>

<file path=xl/ctrlProps/ctrlProp187.xml><?xml version="1.0" encoding="utf-8"?>
<formControlPr xmlns="http://schemas.microsoft.com/office/spreadsheetml/2009/9/main" objectType="CheckBox" fmlaLink="'集計シート　※触らないでください。'!$LK$5" lockText="1"/>
</file>

<file path=xl/ctrlProps/ctrlProp188.xml><?xml version="1.0" encoding="utf-8"?>
<formControlPr xmlns="http://schemas.microsoft.com/office/spreadsheetml/2009/9/main" objectType="CheckBox" fmlaLink="'集計シート　※触らないでください。'!$LM5" lockText="1"/>
</file>

<file path=xl/ctrlProps/ctrlProp189.xml><?xml version="1.0" encoding="utf-8"?>
<formControlPr xmlns="http://schemas.microsoft.com/office/spreadsheetml/2009/9/main" objectType="CheckBox" fmlaLink="'集計シート　※触らないでください。'!$LN$5" lockText="1"/>
</file>

<file path=xl/ctrlProps/ctrlProp19.xml><?xml version="1.0" encoding="utf-8"?>
<formControlPr xmlns="http://schemas.microsoft.com/office/spreadsheetml/2009/9/main" objectType="CheckBox" fmlaLink="'集計シート　※触らないでください。'!$DG$5" lockText="1"/>
</file>

<file path=xl/ctrlProps/ctrlProp190.xml><?xml version="1.0" encoding="utf-8"?>
<formControlPr xmlns="http://schemas.microsoft.com/office/spreadsheetml/2009/9/main" objectType="CheckBox" fmlaLink="'集計シート　※触らないでください。'!$LP$5" lockText="1"/>
</file>

<file path=xl/ctrlProps/ctrlProp191.xml><?xml version="1.0" encoding="utf-8"?>
<formControlPr xmlns="http://schemas.microsoft.com/office/spreadsheetml/2009/9/main" objectType="CheckBox" fmlaLink="'集計シート　※触らないでください。'!$LQ$5" lockText="1"/>
</file>

<file path=xl/ctrlProps/ctrlProp192.xml><?xml version="1.0" encoding="utf-8"?>
<formControlPr xmlns="http://schemas.microsoft.com/office/spreadsheetml/2009/9/main" objectType="CheckBox" fmlaLink="'集計シート　※触らないでください。'!$LS5" lockText="1"/>
</file>

<file path=xl/ctrlProps/ctrlProp193.xml><?xml version="1.0" encoding="utf-8"?>
<formControlPr xmlns="http://schemas.microsoft.com/office/spreadsheetml/2009/9/main" objectType="CheckBox" fmlaLink="'集計シート　※触らないでください。'!$LT$5" lockText="1"/>
</file>

<file path=xl/ctrlProps/ctrlProp194.xml><?xml version="1.0" encoding="utf-8"?>
<formControlPr xmlns="http://schemas.microsoft.com/office/spreadsheetml/2009/9/main" objectType="CheckBox" fmlaLink="'集計シート　※触らないでください。'!$LV$5" lockText="1"/>
</file>

<file path=xl/ctrlProps/ctrlProp195.xml><?xml version="1.0" encoding="utf-8"?>
<formControlPr xmlns="http://schemas.microsoft.com/office/spreadsheetml/2009/9/main" objectType="CheckBox" fmlaLink="'集計シート　※触らないでください。'!$LW$5" lockText="1"/>
</file>

<file path=xl/ctrlProps/ctrlProp196.xml><?xml version="1.0" encoding="utf-8"?>
<formControlPr xmlns="http://schemas.microsoft.com/office/spreadsheetml/2009/9/main" objectType="CheckBox" fmlaLink="'集計シート　※触らないでください。'!$LX$5" lockText="1"/>
</file>

<file path=xl/ctrlProps/ctrlProp197.xml><?xml version="1.0" encoding="utf-8"?>
<formControlPr xmlns="http://schemas.microsoft.com/office/spreadsheetml/2009/9/main" objectType="CheckBox" fmlaLink="'集計シート　※触らないでください。'!$LZ$5" lockText="1"/>
</file>

<file path=xl/ctrlProps/ctrlProp198.xml><?xml version="1.0" encoding="utf-8"?>
<formControlPr xmlns="http://schemas.microsoft.com/office/spreadsheetml/2009/9/main" objectType="CheckBox" fmlaLink="'集計シート　※触らないでください。'!$MA$5" lockText="1"/>
</file>

<file path=xl/ctrlProps/ctrlProp199.xml><?xml version="1.0" encoding="utf-8"?>
<formControlPr xmlns="http://schemas.microsoft.com/office/spreadsheetml/2009/9/main" objectType="CheckBox" fmlaLink="'集計シート　※触らないでください。'!$MB$5" lockText="1"/>
</file>

<file path=xl/ctrlProps/ctrlProp2.xml><?xml version="1.0" encoding="utf-8"?>
<formControlPr xmlns="http://schemas.microsoft.com/office/spreadsheetml/2009/9/main" objectType="Radio" firstButton="1" fmlaLink="'集計シート　※触らないでください。'!$V$5" lockText="1"/>
</file>

<file path=xl/ctrlProps/ctrlProp20.xml><?xml version="1.0" encoding="utf-8"?>
<formControlPr xmlns="http://schemas.microsoft.com/office/spreadsheetml/2009/9/main" objectType="CheckBox" fmlaLink="'集計シート　※触らないでください。'!$DH$5" lockText="1"/>
</file>

<file path=xl/ctrlProps/ctrlProp200.xml><?xml version="1.0" encoding="utf-8"?>
<formControlPr xmlns="http://schemas.microsoft.com/office/spreadsheetml/2009/9/main" objectType="CheckBox" fmlaLink="'集計シート　※触らないでください。'!$MD$5" lockText="1"/>
</file>

<file path=xl/ctrlProps/ctrlProp201.xml><?xml version="1.0" encoding="utf-8"?>
<formControlPr xmlns="http://schemas.microsoft.com/office/spreadsheetml/2009/9/main" objectType="CheckBox" fmlaLink="'集計シート　※触らないでください。'!$ME$5" lockText="1"/>
</file>

<file path=xl/ctrlProps/ctrlProp202.xml><?xml version="1.0" encoding="utf-8"?>
<formControlPr xmlns="http://schemas.microsoft.com/office/spreadsheetml/2009/9/main" objectType="CheckBox" fmlaLink="'集計シート　※触らないでください。'!$MF$5" lockText="1"/>
</file>

<file path=xl/ctrlProps/ctrlProp203.xml><?xml version="1.0" encoding="utf-8"?>
<formControlPr xmlns="http://schemas.microsoft.com/office/spreadsheetml/2009/9/main" objectType="CheckBox" fmlaLink="'集計シート　※触らないでください。'!$MH$5" lockText="1"/>
</file>

<file path=xl/ctrlProps/ctrlProp204.xml><?xml version="1.0" encoding="utf-8"?>
<formControlPr xmlns="http://schemas.microsoft.com/office/spreadsheetml/2009/9/main" objectType="CheckBox" fmlaLink="'集計シート　※触らないでください。'!$MI$5" lockText="1"/>
</file>

<file path=xl/ctrlProps/ctrlProp205.xml><?xml version="1.0" encoding="utf-8"?>
<formControlPr xmlns="http://schemas.microsoft.com/office/spreadsheetml/2009/9/main" objectType="CheckBox" fmlaLink="'集計シート　※触らないでください。'!$MJ$5" lockText="1"/>
</file>

<file path=xl/ctrlProps/ctrlProp206.xml><?xml version="1.0" encoding="utf-8"?>
<formControlPr xmlns="http://schemas.microsoft.com/office/spreadsheetml/2009/9/main" objectType="CheckBox" fmlaLink="'集計シート　※触らないでください。'!$ML$5" lockText="1"/>
</file>

<file path=xl/ctrlProps/ctrlProp207.xml><?xml version="1.0" encoding="utf-8"?>
<formControlPr xmlns="http://schemas.microsoft.com/office/spreadsheetml/2009/9/main" objectType="CheckBox" fmlaLink="'集計シート　※触らないでください。'!$MM$5" lockText="1"/>
</file>

<file path=xl/ctrlProps/ctrlProp208.xml><?xml version="1.0" encoding="utf-8"?>
<formControlPr xmlns="http://schemas.microsoft.com/office/spreadsheetml/2009/9/main" objectType="CheckBox" fmlaLink="'集計シート　※触らないでください。'!$MO5" lockText="1"/>
</file>

<file path=xl/ctrlProps/ctrlProp209.xml><?xml version="1.0" encoding="utf-8"?>
<formControlPr xmlns="http://schemas.microsoft.com/office/spreadsheetml/2009/9/main" objectType="CheckBox" fmlaLink="'集計シート　※触らないでください。'!$MP$5" lockText="1"/>
</file>

<file path=xl/ctrlProps/ctrlProp21.xml><?xml version="1.0" encoding="utf-8"?>
<formControlPr xmlns="http://schemas.microsoft.com/office/spreadsheetml/2009/9/main" objectType="CheckBox" fmlaLink="'集計シート　※触らないでください。'!$DI$5" lockText="1"/>
</file>

<file path=xl/ctrlProps/ctrlProp210.xml><?xml version="1.0" encoding="utf-8"?>
<formControlPr xmlns="http://schemas.microsoft.com/office/spreadsheetml/2009/9/main" objectType="CheckBox" fmlaLink="'集計シート　※触らないでください。'!$MR$5" lockText="1"/>
</file>

<file path=xl/ctrlProps/ctrlProp211.xml><?xml version="1.0" encoding="utf-8"?>
<formControlPr xmlns="http://schemas.microsoft.com/office/spreadsheetml/2009/9/main" objectType="CheckBox" fmlaLink="'集計シート　※触らないでください。'!$MS$5" lockText="1"/>
</file>

<file path=xl/ctrlProps/ctrlProp212.xml><?xml version="1.0" encoding="utf-8"?>
<formControlPr xmlns="http://schemas.microsoft.com/office/spreadsheetml/2009/9/main" objectType="CheckBox" fmlaLink="'集計シート　※触らないでください。'!$MU5" lockText="1"/>
</file>

<file path=xl/ctrlProps/ctrlProp213.xml><?xml version="1.0" encoding="utf-8"?>
<formControlPr xmlns="http://schemas.microsoft.com/office/spreadsheetml/2009/9/main" objectType="CheckBox" fmlaLink="'集計シート　※触らないでください。'!$MV$5" lockText="1"/>
</file>

<file path=xl/ctrlProps/ctrlProp214.xml><?xml version="1.0" encoding="utf-8"?>
<formControlPr xmlns="http://schemas.microsoft.com/office/spreadsheetml/2009/9/main" objectType="CheckBox" fmlaLink="'集計シート　※触らないでください。'!$MY$5" lockText="1"/>
</file>

<file path=xl/ctrlProps/ctrlProp215.xml><?xml version="1.0" encoding="utf-8"?>
<formControlPr xmlns="http://schemas.microsoft.com/office/spreadsheetml/2009/9/main" objectType="CheckBox" fmlaLink="'集計シート　※触らないでください。'!$MZ$5" lockText="1"/>
</file>

<file path=xl/ctrlProps/ctrlProp216.xml><?xml version="1.0" encoding="utf-8"?>
<formControlPr xmlns="http://schemas.microsoft.com/office/spreadsheetml/2009/9/main" objectType="CheckBox" fmlaLink="'集計シート　※触らないでください。'!$NA5" lockText="1"/>
</file>

<file path=xl/ctrlProps/ctrlProp217.xml><?xml version="1.0" encoding="utf-8"?>
<formControlPr xmlns="http://schemas.microsoft.com/office/spreadsheetml/2009/9/main" objectType="CheckBox" fmlaLink="'集計シート　※触らないでください。'!$NB$5" lockText="1"/>
</file>

<file path=xl/ctrlProps/ctrlProp218.xml><?xml version="1.0" encoding="utf-8"?>
<formControlPr xmlns="http://schemas.microsoft.com/office/spreadsheetml/2009/9/main" objectType="CheckBox" fmlaLink="'集計シート　※触らないでください。'!$NF$5" lockText="1"/>
</file>

<file path=xl/ctrlProps/ctrlProp219.xml><?xml version="1.0" encoding="utf-8"?>
<formControlPr xmlns="http://schemas.microsoft.com/office/spreadsheetml/2009/9/main" objectType="CheckBox" fmlaLink="'集計シート　※触らないでください。'!$NG$5" lockText="1"/>
</file>

<file path=xl/ctrlProps/ctrlProp22.xml><?xml version="1.0" encoding="utf-8"?>
<formControlPr xmlns="http://schemas.microsoft.com/office/spreadsheetml/2009/9/main" objectType="CheckBox" fmlaLink="'集計シート　※触らないでください。'!$DJ$5" lockText="1"/>
</file>

<file path=xl/ctrlProps/ctrlProp220.xml><?xml version="1.0" encoding="utf-8"?>
<formControlPr xmlns="http://schemas.microsoft.com/office/spreadsheetml/2009/9/main" objectType="CheckBox" fmlaLink="'集計シート　※触らないでください。'!$NI$5" lockText="1"/>
</file>

<file path=xl/ctrlProps/ctrlProp221.xml><?xml version="1.0" encoding="utf-8"?>
<formControlPr xmlns="http://schemas.microsoft.com/office/spreadsheetml/2009/9/main" objectType="CheckBox" fmlaLink="'集計シート　※触らないでください。'!$NC$5" lockText="1"/>
</file>

<file path=xl/ctrlProps/ctrlProp222.xml><?xml version="1.0" encoding="utf-8"?>
<formControlPr xmlns="http://schemas.microsoft.com/office/spreadsheetml/2009/9/main" objectType="CheckBox" fmlaLink="'集計シート　※触らないでください。'!$NJ$5" lockText="1"/>
</file>

<file path=xl/ctrlProps/ctrlProp223.xml><?xml version="1.0" encoding="utf-8"?>
<formControlPr xmlns="http://schemas.microsoft.com/office/spreadsheetml/2009/9/main" objectType="CheckBox" fmlaLink="'集計シート　※触らないでください。'!$ND$5" lockText="1"/>
</file>

<file path=xl/ctrlProps/ctrlProp224.xml><?xml version="1.0" encoding="utf-8"?>
<formControlPr xmlns="http://schemas.microsoft.com/office/spreadsheetml/2009/9/main" objectType="CheckBox" fmlaLink="'集計シート　※触らないでください。'!$NK$5" lockText="1"/>
</file>

<file path=xl/ctrlProps/ctrlProp225.xml><?xml version="1.0" encoding="utf-8"?>
<formControlPr xmlns="http://schemas.microsoft.com/office/spreadsheetml/2009/9/main" objectType="CheckBox" fmlaLink="'集計シート　※触らないでください。'!$NH$5" lockText="1"/>
</file>

<file path=xl/ctrlProps/ctrlProp226.xml><?xml version="1.0" encoding="utf-8"?>
<formControlPr xmlns="http://schemas.microsoft.com/office/spreadsheetml/2009/9/main" objectType="CheckBox" fmlaLink="'集計シート　※触らないでください。'!$NE$5" lockText="1"/>
</file>

<file path=xl/ctrlProps/ctrlProp227.xml><?xml version="1.0" encoding="utf-8"?>
<formControlPr xmlns="http://schemas.microsoft.com/office/spreadsheetml/2009/9/main" objectType="CheckBox" fmlaLink="'集計シート　※触らないでください。'!$AV$5" lockText="1"/>
</file>

<file path=xl/ctrlProps/ctrlProp228.xml><?xml version="1.0" encoding="utf-8"?>
<formControlPr xmlns="http://schemas.microsoft.com/office/spreadsheetml/2009/9/main" objectType="CheckBox" fmlaLink="'集計シート　※触らないでください。'!$AW$5" lockText="1"/>
</file>

<file path=xl/ctrlProps/ctrlProp229.xml><?xml version="1.0" encoding="utf-8"?>
<formControlPr xmlns="http://schemas.microsoft.com/office/spreadsheetml/2009/9/main" objectType="CheckBox" fmlaLink="'集計シート　※触らないでください。'!$BS$5" lockText="1"/>
</file>

<file path=xl/ctrlProps/ctrlProp23.xml><?xml version="1.0" encoding="utf-8"?>
<formControlPr xmlns="http://schemas.microsoft.com/office/spreadsheetml/2009/9/main" objectType="CheckBox" fmlaLink="'集計シート　※触らないでください。'!$DL$5" lockText="1"/>
</file>

<file path=xl/ctrlProps/ctrlProp230.xml><?xml version="1.0" encoding="utf-8"?>
<formControlPr xmlns="http://schemas.microsoft.com/office/spreadsheetml/2009/9/main" objectType="CheckBox" fmlaLink="'集計シート　※触らないでください。'!$BT$5" lockText="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Radio" firstButton="1" fmlaLink="'集計シート　※触らないでください。'!$VX$5" lockText="1"/>
</file>

<file path=xl/ctrlProps/ctrlProp233.xml><?xml version="1.0" encoding="utf-8"?>
<formControlPr xmlns="http://schemas.microsoft.com/office/spreadsheetml/2009/9/main" objectType="Radio" lockText="1"/>
</file>

<file path=xl/ctrlProps/ctrlProp234.xml><?xml version="1.0" encoding="utf-8"?>
<formControlPr xmlns="http://schemas.microsoft.com/office/spreadsheetml/2009/9/main" objectType="Radio" lockText="1"/>
</file>

<file path=xl/ctrlProps/ctrlProp235.xml><?xml version="1.0" encoding="utf-8"?>
<formControlPr xmlns="http://schemas.microsoft.com/office/spreadsheetml/2009/9/main" objectType="Radio" lockText="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集計シート　※触らないでください。'!$WE$5" lockText="1"/>
</file>

<file path=xl/ctrlProps/ctrlProp238.xml><?xml version="1.0" encoding="utf-8"?>
<formControlPr xmlns="http://schemas.microsoft.com/office/spreadsheetml/2009/9/main" objectType="Radio" lockText="1"/>
</file>

<file path=xl/ctrlProps/ctrlProp239.xml><?xml version="1.0" encoding="utf-8"?>
<formControlPr xmlns="http://schemas.microsoft.com/office/spreadsheetml/2009/9/main" objectType="Radio" lockText="1"/>
</file>

<file path=xl/ctrlProps/ctrlProp24.xml><?xml version="1.0" encoding="utf-8"?>
<formControlPr xmlns="http://schemas.microsoft.com/office/spreadsheetml/2009/9/main" objectType="CheckBox" fmlaLink="'集計シート　※触らないでください。'!$DM$5" lockText="1"/>
</file>

<file path=xl/ctrlProps/ctrlProp240.xml><?xml version="1.0" encoding="utf-8"?>
<formControlPr xmlns="http://schemas.microsoft.com/office/spreadsheetml/2009/9/main" objectType="Radio" lockText="1"/>
</file>

<file path=xl/ctrlProps/ctrlProp241.xml><?xml version="1.0" encoding="utf-8"?>
<formControlPr xmlns="http://schemas.microsoft.com/office/spreadsheetml/2009/9/main" objectType="Radio" lockText="1"/>
</file>

<file path=xl/ctrlProps/ctrlProp242.xml><?xml version="1.0" encoding="utf-8"?>
<formControlPr xmlns="http://schemas.microsoft.com/office/spreadsheetml/2009/9/main" objectType="Radio" lockText="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Radio" firstButton="1" fmlaLink="'集計シート　※触らないでください。'!$ZR$5" lockText="1"/>
</file>

<file path=xl/ctrlProps/ctrlProp245.xml><?xml version="1.0" encoding="utf-8"?>
<formControlPr xmlns="http://schemas.microsoft.com/office/spreadsheetml/2009/9/main" objectType="Radio" lockText="1"/>
</file>

<file path=xl/ctrlProps/ctrlProp246.xml><?xml version="1.0" encoding="utf-8"?>
<formControlPr xmlns="http://schemas.microsoft.com/office/spreadsheetml/2009/9/main" objectType="Radio" lockText="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Radio" firstButton="1" fmlaLink="'集計シート　※触らないでください。'!$ZS$5" lockText="1"/>
</file>

<file path=xl/ctrlProps/ctrlProp249.xml><?xml version="1.0" encoding="utf-8"?>
<formControlPr xmlns="http://schemas.microsoft.com/office/spreadsheetml/2009/9/main" objectType="Radio" lockText="1"/>
</file>

<file path=xl/ctrlProps/ctrlProp25.xml><?xml version="1.0" encoding="utf-8"?>
<formControlPr xmlns="http://schemas.microsoft.com/office/spreadsheetml/2009/9/main" objectType="CheckBox" fmlaLink="'集計シート　※触らないでください。'!$DN$5" lockText="1"/>
</file>

<file path=xl/ctrlProps/ctrlProp250.xml><?xml version="1.0" encoding="utf-8"?>
<formControlPr xmlns="http://schemas.microsoft.com/office/spreadsheetml/2009/9/main" objectType="Radio" lockText="1"/>
</file>

<file path=xl/ctrlProps/ctrlProp251.xml><?xml version="1.0" encoding="utf-8"?>
<formControlPr xmlns="http://schemas.microsoft.com/office/spreadsheetml/2009/9/main" objectType="Radio" firstButton="1" fmlaLink="'集計シート　※触らないでください。'!$ZI$5" lockText="1"/>
</file>

<file path=xl/ctrlProps/ctrlProp252.xml><?xml version="1.0" encoding="utf-8"?>
<formControlPr xmlns="http://schemas.microsoft.com/office/spreadsheetml/2009/9/main" objectType="Radio" lockText="1"/>
</file>

<file path=xl/ctrlProps/ctrlProp253.xml><?xml version="1.0" encoding="utf-8"?>
<formControlPr xmlns="http://schemas.microsoft.com/office/spreadsheetml/2009/9/main" objectType="Radio" lockText="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Radio" firstButton="1" fmlaLink="'集計シート　※触らないでください。'!$ABB$5" lockText="1"/>
</file>

<file path=xl/ctrlProps/ctrlProp257.xml><?xml version="1.0" encoding="utf-8"?>
<formControlPr xmlns="http://schemas.microsoft.com/office/spreadsheetml/2009/9/main" objectType="Radio" lockText="1"/>
</file>

<file path=xl/ctrlProps/ctrlProp258.xml><?xml version="1.0" encoding="utf-8"?>
<formControlPr xmlns="http://schemas.microsoft.com/office/spreadsheetml/2009/9/main" objectType="Radio" lockText="1"/>
</file>

<file path=xl/ctrlProps/ctrlProp259.xml><?xml version="1.0" encoding="utf-8"?>
<formControlPr xmlns="http://schemas.microsoft.com/office/spreadsheetml/2009/9/main" objectType="CheckBox" fmlaLink="'集計シート　※触らないでください。'!$ABJ$5" lockText="1"/>
</file>

<file path=xl/ctrlProps/ctrlProp26.xml><?xml version="1.0" encoding="utf-8"?>
<formControlPr xmlns="http://schemas.microsoft.com/office/spreadsheetml/2009/9/main" objectType="CheckBox" fmlaLink="'集計シート　※触らないでください。'!$DP$5" lockText="1"/>
</file>

<file path=xl/ctrlProps/ctrlProp260.xml><?xml version="1.0" encoding="utf-8"?>
<formControlPr xmlns="http://schemas.microsoft.com/office/spreadsheetml/2009/9/main" objectType="CheckBox" fmlaLink="'集計シート　※触らないでください。'!$ABK$5" lockText="1"/>
</file>

<file path=xl/ctrlProps/ctrlProp261.xml><?xml version="1.0" encoding="utf-8"?>
<formControlPr xmlns="http://schemas.microsoft.com/office/spreadsheetml/2009/9/main" objectType="CheckBox" fmlaLink="'集計シート　※触らないでください。'!$ABL$5" lockText="1"/>
</file>

<file path=xl/ctrlProps/ctrlProp262.xml><?xml version="1.0" encoding="utf-8"?>
<formControlPr xmlns="http://schemas.microsoft.com/office/spreadsheetml/2009/9/main" objectType="CheckBox" fmlaLink="'集計シート　※触らないでください。'!$ABM$5" lockText="1"/>
</file>

<file path=xl/ctrlProps/ctrlProp263.xml><?xml version="1.0" encoding="utf-8"?>
<formControlPr xmlns="http://schemas.microsoft.com/office/spreadsheetml/2009/9/main" objectType="CheckBox" fmlaLink="'集計シート　※触らないでください。'!$ABN$5" lockText="1"/>
</file>

<file path=xl/ctrlProps/ctrlProp264.xml><?xml version="1.0" encoding="utf-8"?>
<formControlPr xmlns="http://schemas.microsoft.com/office/spreadsheetml/2009/9/main" objectType="CheckBox" fmlaLink="'集計シート　※触らないでください。'!$ABO$5" lockText="1"/>
</file>

<file path=xl/ctrlProps/ctrlProp265.xml><?xml version="1.0" encoding="utf-8"?>
<formControlPr xmlns="http://schemas.microsoft.com/office/spreadsheetml/2009/9/main" objectType="CheckBox" fmlaLink="'集計シート　※触らないでください。'!$ABP$5" lockText="1"/>
</file>

<file path=xl/ctrlProps/ctrlProp266.xml><?xml version="1.0" encoding="utf-8"?>
<formControlPr xmlns="http://schemas.microsoft.com/office/spreadsheetml/2009/9/main" objectType="CheckBox" fmlaLink="'集計シート　※触らないでください。'!$ABQ$5" lockText="1"/>
</file>

<file path=xl/ctrlProps/ctrlProp267.xml><?xml version="1.0" encoding="utf-8"?>
<formControlPr xmlns="http://schemas.microsoft.com/office/spreadsheetml/2009/9/main" objectType="CheckBox" fmlaLink="'集計シート　※触らないでください。'!$ABR$5" lockText="1"/>
</file>

<file path=xl/ctrlProps/ctrlProp268.xml><?xml version="1.0" encoding="utf-8"?>
<formControlPr xmlns="http://schemas.microsoft.com/office/spreadsheetml/2009/9/main" objectType="CheckBox" fmlaLink="'集計シート　※触らないでください。'!$ABS$5" lockText="1"/>
</file>

<file path=xl/ctrlProps/ctrlProp269.xml><?xml version="1.0" encoding="utf-8"?>
<formControlPr xmlns="http://schemas.microsoft.com/office/spreadsheetml/2009/9/main" objectType="GBox" noThreeD="1"/>
</file>

<file path=xl/ctrlProps/ctrlProp27.xml><?xml version="1.0" encoding="utf-8"?>
<formControlPr xmlns="http://schemas.microsoft.com/office/spreadsheetml/2009/9/main" objectType="CheckBox" fmlaLink="'集計シート　※触らないでください。'!$DQ$5" lockText="1"/>
</file>

<file path=xl/ctrlProps/ctrlProp270.xml><?xml version="1.0" encoding="utf-8"?>
<formControlPr xmlns="http://schemas.microsoft.com/office/spreadsheetml/2009/9/main" objectType="Radio" firstButton="1" fmlaLink="'集計シート　※触らないでください。'!$ABT$5" lockText="1"/>
</file>

<file path=xl/ctrlProps/ctrlProp271.xml><?xml version="1.0" encoding="utf-8"?>
<formControlPr xmlns="http://schemas.microsoft.com/office/spreadsheetml/2009/9/main" objectType="CheckBox" fmlaLink="'集計シート　※触らないでください。'!$ABW$5" lockText="1"/>
</file>

<file path=xl/ctrlProps/ctrlProp272.xml><?xml version="1.0" encoding="utf-8"?>
<formControlPr xmlns="http://schemas.microsoft.com/office/spreadsheetml/2009/9/main" objectType="CheckBox" fmlaLink="'集計シート　※触らないでください。'!$ABX$5" lockText="1"/>
</file>

<file path=xl/ctrlProps/ctrlProp273.xml><?xml version="1.0" encoding="utf-8"?>
<formControlPr xmlns="http://schemas.microsoft.com/office/spreadsheetml/2009/9/main" objectType="CheckBox" fmlaLink="'集計シート　※触らないでください。'!$ACB$5" lockText="1"/>
</file>

<file path=xl/ctrlProps/ctrlProp274.xml><?xml version="1.0" encoding="utf-8"?>
<formControlPr xmlns="http://schemas.microsoft.com/office/spreadsheetml/2009/9/main" objectType="CheckBox" fmlaLink="'集計シート　※触らないでください。'!$ACC$5" lockText="1"/>
</file>

<file path=xl/ctrlProps/ctrlProp275.xml><?xml version="1.0" encoding="utf-8"?>
<formControlPr xmlns="http://schemas.microsoft.com/office/spreadsheetml/2009/9/main" objectType="CheckBox" fmlaLink="'集計シート　※触らないでください。'!$ACD$5" lockText="1"/>
</file>

<file path=xl/ctrlProps/ctrlProp276.xml><?xml version="1.0" encoding="utf-8"?>
<formControlPr xmlns="http://schemas.microsoft.com/office/spreadsheetml/2009/9/main" objectType="CheckBox" fmlaLink="'集計シート　※触らないでください。'!$ACE$5" lockText="1"/>
</file>

<file path=xl/ctrlProps/ctrlProp277.xml><?xml version="1.0" encoding="utf-8"?>
<formControlPr xmlns="http://schemas.microsoft.com/office/spreadsheetml/2009/9/main" objectType="CheckBox" fmlaLink="'集計シート　※触らないでください。'!$ACF$5" lockText="1"/>
</file>

<file path=xl/ctrlProps/ctrlProp278.xml><?xml version="1.0" encoding="utf-8"?>
<formControlPr xmlns="http://schemas.microsoft.com/office/spreadsheetml/2009/9/main" objectType="CheckBox" fmlaLink="'集計シート　※触らないでください。'!$ACG$5" lockText="1"/>
</file>

<file path=xl/ctrlProps/ctrlProp279.xml><?xml version="1.0" encoding="utf-8"?>
<formControlPr xmlns="http://schemas.microsoft.com/office/spreadsheetml/2009/9/main" objectType="CheckBox" fmlaLink="'集計シート　※触らないでください。'!$ACH$5" lockText="1"/>
</file>

<file path=xl/ctrlProps/ctrlProp28.xml><?xml version="1.0" encoding="utf-8"?>
<formControlPr xmlns="http://schemas.microsoft.com/office/spreadsheetml/2009/9/main" objectType="CheckBox" fmlaLink="'集計シート　※触らないでください。'!$DR$5" lockText="1"/>
</file>

<file path=xl/ctrlProps/ctrlProp280.xml><?xml version="1.0" encoding="utf-8"?>
<formControlPr xmlns="http://schemas.microsoft.com/office/spreadsheetml/2009/9/main" objectType="CheckBox" fmlaLink="'集計シート　※触らないでください。'!$ACI$5" lockText="1"/>
</file>

<file path=xl/ctrlProps/ctrlProp281.xml><?xml version="1.0" encoding="utf-8"?>
<formControlPr xmlns="http://schemas.microsoft.com/office/spreadsheetml/2009/9/main" objectType="Radio" lockText="1"/>
</file>

<file path=xl/ctrlProps/ctrlProp282.xml><?xml version="1.0" encoding="utf-8"?>
<formControlPr xmlns="http://schemas.microsoft.com/office/spreadsheetml/2009/9/main" objectType="Radio" lockText="1"/>
</file>

<file path=xl/ctrlProps/ctrlProp283.xml><?xml version="1.0" encoding="utf-8"?>
<formControlPr xmlns="http://schemas.microsoft.com/office/spreadsheetml/2009/9/main" objectType="Radio" lockText="1"/>
</file>

<file path=xl/ctrlProps/ctrlProp284.xml><?xml version="1.0" encoding="utf-8"?>
<formControlPr xmlns="http://schemas.microsoft.com/office/spreadsheetml/2009/9/main" objectType="CheckBox" fmlaLink="'集計シート　※触らないでください。'!$ABY$5" lockText="1"/>
</file>

<file path=xl/ctrlProps/ctrlProp285.xml><?xml version="1.0" encoding="utf-8"?>
<formControlPr xmlns="http://schemas.microsoft.com/office/spreadsheetml/2009/9/main" objectType="CheckBox" fmlaLink="'集計シート　※触らないでください。'!$ABZ$5" lockText="1"/>
</file>

<file path=xl/ctrlProps/ctrlProp286.xml><?xml version="1.0" encoding="utf-8"?>
<formControlPr xmlns="http://schemas.microsoft.com/office/spreadsheetml/2009/9/main" objectType="CheckBox" fmlaLink="'集計シート　※触らないでください。'!$ACA$5" lockText="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Radio" firstButton="1" fmlaLink="'集計シート　※触らないでください。'!$ACJ$5" lockText="1"/>
</file>

<file path=xl/ctrlProps/ctrlProp289.xml><?xml version="1.0" encoding="utf-8"?>
<formControlPr xmlns="http://schemas.microsoft.com/office/spreadsheetml/2009/9/main" objectType="Radio" lockText="1"/>
</file>

<file path=xl/ctrlProps/ctrlProp29.xml><?xml version="1.0" encoding="utf-8"?>
<formControlPr xmlns="http://schemas.microsoft.com/office/spreadsheetml/2009/9/main" objectType="CheckBox" fmlaLink="'集計シート　※触らないでください。'!$DS$5" lockText="1"/>
</file>

<file path=xl/ctrlProps/ctrlProp290.xml><?xml version="1.0" encoding="utf-8"?>
<formControlPr xmlns="http://schemas.microsoft.com/office/spreadsheetml/2009/9/main" objectType="Radio" lockText="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Radio" firstButton="1" fmlaLink="'集計シート　※触らないでください。'!$ACN$5" lockText="1"/>
</file>

<file path=xl/ctrlProps/ctrlProp293.xml><?xml version="1.0" encoding="utf-8"?>
<formControlPr xmlns="http://schemas.microsoft.com/office/spreadsheetml/2009/9/main" objectType="Radio" lockText="1"/>
</file>

<file path=xl/ctrlProps/ctrlProp294.xml><?xml version="1.0" encoding="utf-8"?>
<formControlPr xmlns="http://schemas.microsoft.com/office/spreadsheetml/2009/9/main" objectType="CheckBox" fmlaLink="'集計シート　※触らないでください。'!$ACO$5" lockText="1"/>
</file>

<file path=xl/ctrlProps/ctrlProp295.xml><?xml version="1.0" encoding="utf-8"?>
<formControlPr xmlns="http://schemas.microsoft.com/office/spreadsheetml/2009/9/main" objectType="CheckBox" fmlaLink="'集計シート　※触らないでください。'!$ACP$5" lockText="1"/>
</file>

<file path=xl/ctrlProps/ctrlProp296.xml><?xml version="1.0" encoding="utf-8"?>
<formControlPr xmlns="http://schemas.microsoft.com/office/spreadsheetml/2009/9/main" objectType="CheckBox" fmlaLink="'集計シート　※触らないでください。'!$ACQ$5" lockText="1"/>
</file>

<file path=xl/ctrlProps/ctrlProp297.xml><?xml version="1.0" encoding="utf-8"?>
<formControlPr xmlns="http://schemas.microsoft.com/office/spreadsheetml/2009/9/main" objectType="CheckBox" fmlaLink="'集計シート　※触らないでください。'!$ACR$5" lockText="1"/>
</file>

<file path=xl/ctrlProps/ctrlProp298.xml><?xml version="1.0" encoding="utf-8"?>
<formControlPr xmlns="http://schemas.microsoft.com/office/spreadsheetml/2009/9/main" objectType="GBox" noThreeD="1"/>
</file>

<file path=xl/ctrlProps/ctrlProp299.xml><?xml version="1.0" encoding="utf-8"?>
<formControlPr xmlns="http://schemas.microsoft.com/office/spreadsheetml/2009/9/main" objectType="Radio" firstButton="1" fmlaLink="'集計シート　※触らないでください。'!$AAF$5" lockText="1"/>
</file>

<file path=xl/ctrlProps/ctrlProp3.xml><?xml version="1.0" encoding="utf-8"?>
<formControlPr xmlns="http://schemas.microsoft.com/office/spreadsheetml/2009/9/main" objectType="Radio" lockText="1"/>
</file>

<file path=xl/ctrlProps/ctrlProp30.xml><?xml version="1.0" encoding="utf-8"?>
<formControlPr xmlns="http://schemas.microsoft.com/office/spreadsheetml/2009/9/main" objectType="CheckBox" fmlaLink="'集計シート　※触らないでください。'!$DU$5" lockText="1"/>
</file>

<file path=xl/ctrlProps/ctrlProp300.xml><?xml version="1.0" encoding="utf-8"?>
<formControlPr xmlns="http://schemas.microsoft.com/office/spreadsheetml/2009/9/main" objectType="Radio" lockText="1"/>
</file>

<file path=xl/ctrlProps/ctrlProp301.xml><?xml version="1.0" encoding="utf-8"?>
<formControlPr xmlns="http://schemas.microsoft.com/office/spreadsheetml/2009/9/main" objectType="Radio" lockText="1"/>
</file>

<file path=xl/ctrlProps/ctrlProp302.xml><?xml version="1.0" encoding="utf-8"?>
<formControlPr xmlns="http://schemas.microsoft.com/office/spreadsheetml/2009/9/main" objectType="CheckBox" fmlaLink="'集計シート　※触らないでください。'!$AAG$5" lockText="1"/>
</file>

<file path=xl/ctrlProps/ctrlProp303.xml><?xml version="1.0" encoding="utf-8"?>
<formControlPr xmlns="http://schemas.microsoft.com/office/spreadsheetml/2009/9/main" objectType="CheckBox" fmlaLink="'集計シート　※触らないでください。'!$AAH$5" lockText="1"/>
</file>

<file path=xl/ctrlProps/ctrlProp304.xml><?xml version="1.0" encoding="utf-8"?>
<formControlPr xmlns="http://schemas.microsoft.com/office/spreadsheetml/2009/9/main" objectType="CheckBox" fmlaLink="'集計シート　※触らないでください。'!$AAI$5" lockText="1"/>
</file>

<file path=xl/ctrlProps/ctrlProp305.xml><?xml version="1.0" encoding="utf-8"?>
<formControlPr xmlns="http://schemas.microsoft.com/office/spreadsheetml/2009/9/main" objectType="CheckBox" fmlaLink="'集計シート　※触らないでください。'!$AAK$5" lockText="1"/>
</file>

<file path=xl/ctrlProps/ctrlProp306.xml><?xml version="1.0" encoding="utf-8"?>
<formControlPr xmlns="http://schemas.microsoft.com/office/spreadsheetml/2009/9/main" objectType="CheckBox" fmlaLink="'集計シート　※触らないでください。'!$AAJ$5" lockText="1"/>
</file>

<file path=xl/ctrlProps/ctrlProp307.xml><?xml version="1.0" encoding="utf-8"?>
<formControlPr xmlns="http://schemas.microsoft.com/office/spreadsheetml/2009/9/main" objectType="CheckBox" fmlaLink="'集計シート　※触らないでください。'!$AAL$5" lockText="1"/>
</file>

<file path=xl/ctrlProps/ctrlProp308.xml><?xml version="1.0" encoding="utf-8"?>
<formControlPr xmlns="http://schemas.microsoft.com/office/spreadsheetml/2009/9/main" objectType="CheckBox" fmlaLink="'集計シート　※触らないでください。'!$AAM$5" lockText="1"/>
</file>

<file path=xl/ctrlProps/ctrlProp309.xml><?xml version="1.0" encoding="utf-8"?>
<formControlPr xmlns="http://schemas.microsoft.com/office/spreadsheetml/2009/9/main" objectType="CheckBox" fmlaLink="'集計シート　※触らないでください。'!$AAN$5" lockText="1"/>
</file>

<file path=xl/ctrlProps/ctrlProp31.xml><?xml version="1.0" encoding="utf-8"?>
<formControlPr xmlns="http://schemas.microsoft.com/office/spreadsheetml/2009/9/main" objectType="CheckBox" fmlaLink="'集計シート　※触らないでください。'!$DV$5" lockText="1"/>
</file>

<file path=xl/ctrlProps/ctrlProp310.xml><?xml version="1.0" encoding="utf-8"?>
<formControlPr xmlns="http://schemas.microsoft.com/office/spreadsheetml/2009/9/main" objectType="CheckBox" fmlaLink="'集計シート　※触らないでください。'!$AAO$5" lockText="1"/>
</file>

<file path=xl/ctrlProps/ctrlProp311.xml><?xml version="1.0" encoding="utf-8"?>
<formControlPr xmlns="http://schemas.microsoft.com/office/spreadsheetml/2009/9/main" objectType="CheckBox" fmlaLink="'集計シート　※触らないでください。'!$AAS$5" lockText="1"/>
</file>

<file path=xl/ctrlProps/ctrlProp312.xml><?xml version="1.0" encoding="utf-8"?>
<formControlPr xmlns="http://schemas.microsoft.com/office/spreadsheetml/2009/9/main" objectType="CheckBox" fmlaLink="'集計シート　※触らないでください。'!$AAT$5" lockText="1"/>
</file>

<file path=xl/ctrlProps/ctrlProp313.xml><?xml version="1.0" encoding="utf-8"?>
<formControlPr xmlns="http://schemas.microsoft.com/office/spreadsheetml/2009/9/main" objectType="CheckBox" fmlaLink="'集計シート　※触らないでください。'!$AAU$5" lockText="1"/>
</file>

<file path=xl/ctrlProps/ctrlProp314.xml><?xml version="1.0" encoding="utf-8"?>
<formControlPr xmlns="http://schemas.microsoft.com/office/spreadsheetml/2009/9/main" objectType="CheckBox" fmlaLink="'集計シート　※触らないでください。'!$AAV$5" lockText="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集計シート　※触らないでください。'!$AEI$5" lockText="1"/>
</file>

<file path=xl/ctrlProps/ctrlProp317.xml><?xml version="1.0" encoding="utf-8"?>
<formControlPr xmlns="http://schemas.microsoft.com/office/spreadsheetml/2009/9/main" objectType="Radio" lockText="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集計シート　※触らないでください。'!$AEJ$5" lockText="1"/>
</file>

<file path=xl/ctrlProps/ctrlProp32.xml><?xml version="1.0" encoding="utf-8"?>
<formControlPr xmlns="http://schemas.microsoft.com/office/spreadsheetml/2009/9/main" objectType="CheckBox" fmlaLink="'集計シート　※触らないでください。'!$DX$5" lockText="1"/>
</file>

<file path=xl/ctrlProps/ctrlProp320.xml><?xml version="1.0" encoding="utf-8"?>
<formControlPr xmlns="http://schemas.microsoft.com/office/spreadsheetml/2009/9/main" objectType="Radio" lockText="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Radio" firstButton="1" fmlaLink="'集計シート　※触らないでください。'!$AEK$5" lockText="1"/>
</file>

<file path=xl/ctrlProps/ctrlProp323.xml><?xml version="1.0" encoding="utf-8"?>
<formControlPr xmlns="http://schemas.microsoft.com/office/spreadsheetml/2009/9/main" objectType="Radio" lockText="1"/>
</file>

<file path=xl/ctrlProps/ctrlProp324.xml><?xml version="1.0" encoding="utf-8"?>
<formControlPr xmlns="http://schemas.microsoft.com/office/spreadsheetml/2009/9/main" objectType="Radio" lockText="1"/>
</file>

<file path=xl/ctrlProps/ctrlProp325.xml><?xml version="1.0" encoding="utf-8"?>
<formControlPr xmlns="http://schemas.microsoft.com/office/spreadsheetml/2009/9/main" objectType="CheckBox" fmlaLink="'集計シート　※触らないでください。'!$AEN$5" lockText="1"/>
</file>

<file path=xl/ctrlProps/ctrlProp326.xml><?xml version="1.0" encoding="utf-8"?>
<formControlPr xmlns="http://schemas.microsoft.com/office/spreadsheetml/2009/9/main" objectType="CheckBox" fmlaLink="'集計シート　※触らないでください。'!$AEO$5" lockText="1"/>
</file>

<file path=xl/ctrlProps/ctrlProp327.xml><?xml version="1.0" encoding="utf-8"?>
<formControlPr xmlns="http://schemas.microsoft.com/office/spreadsheetml/2009/9/main" objectType="CheckBox" fmlaLink="'集計シート　※触らないでください。'!$AEP$5" lockText="1"/>
</file>

<file path=xl/ctrlProps/ctrlProp328.xml><?xml version="1.0" encoding="utf-8"?>
<formControlPr xmlns="http://schemas.microsoft.com/office/spreadsheetml/2009/9/main" objectType="CheckBox" fmlaLink="'集計シート　※触らないでください。'!$AEQ$5" lockText="1"/>
</file>

<file path=xl/ctrlProps/ctrlProp329.xml><?xml version="1.0" encoding="utf-8"?>
<formControlPr xmlns="http://schemas.microsoft.com/office/spreadsheetml/2009/9/main" objectType="CheckBox" fmlaLink="'集計シート　※触らないでください。'!$AER$5" lockText="1"/>
</file>

<file path=xl/ctrlProps/ctrlProp33.xml><?xml version="1.0" encoding="utf-8"?>
<formControlPr xmlns="http://schemas.microsoft.com/office/spreadsheetml/2009/9/main" objectType="CheckBox" fmlaLink="'集計シート　※触らないでください。'!$DY$5" lockText="1"/>
</file>

<file path=xl/ctrlProps/ctrlProp330.xml><?xml version="1.0" encoding="utf-8"?>
<formControlPr xmlns="http://schemas.microsoft.com/office/spreadsheetml/2009/9/main" objectType="CheckBox" fmlaLink="'集計シート　※触らないでください。'!$AES$5" lockText="1"/>
</file>

<file path=xl/ctrlProps/ctrlProp331.xml><?xml version="1.0" encoding="utf-8"?>
<formControlPr xmlns="http://schemas.microsoft.com/office/spreadsheetml/2009/9/main" objectType="CheckBox" fmlaLink="'集計シート　※触らないでください。'!$AET$5" lockText="1"/>
</file>

<file path=xl/ctrlProps/ctrlProp332.xml><?xml version="1.0" encoding="utf-8"?>
<formControlPr xmlns="http://schemas.microsoft.com/office/spreadsheetml/2009/9/main" objectType="CheckBox" fmlaLink="'集計シート　※触らないでください。'!$AEU$5" lockText="1"/>
</file>

<file path=xl/ctrlProps/ctrlProp333.xml><?xml version="1.0" encoding="utf-8"?>
<formControlPr xmlns="http://schemas.microsoft.com/office/spreadsheetml/2009/9/main" objectType="CheckBox" fmlaLink="'集計シート　※触らないでください。'!$AEV$5" lockText="1"/>
</file>

<file path=xl/ctrlProps/ctrlProp334.xml><?xml version="1.0" encoding="utf-8"?>
<formControlPr xmlns="http://schemas.microsoft.com/office/spreadsheetml/2009/9/main" objectType="CheckBox" fmlaLink="'集計シート　※触らないでください。'!$AEW$5" lockText="1"/>
</file>

<file path=xl/ctrlProps/ctrlProp335.xml><?xml version="1.0" encoding="utf-8"?>
<formControlPr xmlns="http://schemas.microsoft.com/office/spreadsheetml/2009/9/main" objectType="CheckBox" fmlaLink="'集計シート　※触らないでください。'!$AEY$5" lockText="1"/>
</file>

<file path=xl/ctrlProps/ctrlProp336.xml><?xml version="1.0" encoding="utf-8"?>
<formControlPr xmlns="http://schemas.microsoft.com/office/spreadsheetml/2009/9/main" objectType="CheckBox" fmlaLink="'集計シート　※触らないでください。'!$AEZ$5" lockText="1"/>
</file>

<file path=xl/ctrlProps/ctrlProp337.xml><?xml version="1.0" encoding="utf-8"?>
<formControlPr xmlns="http://schemas.microsoft.com/office/spreadsheetml/2009/9/main" objectType="CheckBox" fmlaLink="'集計シート　※触らないでください。'!$AFD$5" lockText="1"/>
</file>

<file path=xl/ctrlProps/ctrlProp338.xml><?xml version="1.0" encoding="utf-8"?>
<formControlPr xmlns="http://schemas.microsoft.com/office/spreadsheetml/2009/9/main" objectType="CheckBox" fmlaLink="'集計シート　※触らないでください。'!$AFE$5" lockText="1"/>
</file>

<file path=xl/ctrlProps/ctrlProp339.xml><?xml version="1.0" encoding="utf-8"?>
<formControlPr xmlns="http://schemas.microsoft.com/office/spreadsheetml/2009/9/main" objectType="CheckBox" fmlaLink="'集計シート　※触らないでください。'!$AAP$5" lockText="1"/>
</file>

<file path=xl/ctrlProps/ctrlProp34.xml><?xml version="1.0" encoding="utf-8"?>
<formControlPr xmlns="http://schemas.microsoft.com/office/spreadsheetml/2009/9/main" objectType="CheckBox" fmlaLink="'集計シート　※触らないでください。'!$EA$5" lockText="1"/>
</file>

<file path=xl/ctrlProps/ctrlProp340.xml><?xml version="1.0" encoding="utf-8"?>
<formControlPr xmlns="http://schemas.microsoft.com/office/spreadsheetml/2009/9/main" objectType="CheckBox" fmlaLink="'集計シート　※触らないでください。'!$AAW$5" lockText="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Radio" firstButton="1" fmlaLink="'集計シート　※触らないでください。'!$ACY$5" lockText="1"/>
</file>

<file path=xl/ctrlProps/ctrlProp343.xml><?xml version="1.0" encoding="utf-8"?>
<formControlPr xmlns="http://schemas.microsoft.com/office/spreadsheetml/2009/9/main" objectType="Radio" lockText="1"/>
</file>

<file path=xl/ctrlProps/ctrlProp344.xml><?xml version="1.0" encoding="utf-8"?>
<formControlPr xmlns="http://schemas.microsoft.com/office/spreadsheetml/2009/9/main" objectType="Radio" lockText="1"/>
</file>

<file path=xl/ctrlProps/ctrlProp345.xml><?xml version="1.0" encoding="utf-8"?>
<formControlPr xmlns="http://schemas.microsoft.com/office/spreadsheetml/2009/9/main" objectType="Radio" lockText="1"/>
</file>

<file path=xl/ctrlProps/ctrlProp346.xml><?xml version="1.0" encoding="utf-8"?>
<formControlPr xmlns="http://schemas.microsoft.com/office/spreadsheetml/2009/9/main" objectType="Radio" lockText="1"/>
</file>

<file path=xl/ctrlProps/ctrlProp347.xml><?xml version="1.0" encoding="utf-8"?>
<formControlPr xmlns="http://schemas.microsoft.com/office/spreadsheetml/2009/9/main" objectType="Radio" lockText="1"/>
</file>

<file path=xl/ctrlProps/ctrlProp348.xml><?xml version="1.0" encoding="utf-8"?>
<formControlPr xmlns="http://schemas.microsoft.com/office/spreadsheetml/2009/9/main" objectType="Radio" lockText="1"/>
</file>

<file path=xl/ctrlProps/ctrlProp349.xml><?xml version="1.0" encoding="utf-8"?>
<formControlPr xmlns="http://schemas.microsoft.com/office/spreadsheetml/2009/9/main" objectType="Radio" lockText="1"/>
</file>

<file path=xl/ctrlProps/ctrlProp35.xml><?xml version="1.0" encoding="utf-8"?>
<formControlPr xmlns="http://schemas.microsoft.com/office/spreadsheetml/2009/9/main" objectType="CheckBox" fmlaLink="'集計シート　※触らないでください。'!$EB$5" lockText="1"/>
</file>

<file path=xl/ctrlProps/ctrlProp350.xml><?xml version="1.0" encoding="utf-8"?>
<formControlPr xmlns="http://schemas.microsoft.com/office/spreadsheetml/2009/9/main" objectType="CheckBox" fmlaLink="'集計シート　※触らないでください。'!$ADN5" lockText="1"/>
</file>

<file path=xl/ctrlProps/ctrlProp351.xml><?xml version="1.0" encoding="utf-8"?>
<formControlPr xmlns="http://schemas.microsoft.com/office/spreadsheetml/2009/9/main" objectType="CheckBox" fmlaLink="'集計シート　※触らないでください。'!$ADO5" lockText="1"/>
</file>

<file path=xl/ctrlProps/ctrlProp352.xml><?xml version="1.0" encoding="utf-8"?>
<formControlPr xmlns="http://schemas.microsoft.com/office/spreadsheetml/2009/9/main" objectType="CheckBox" fmlaLink="'集計シート　※触らないでください。'!$ADP5" lockText="1"/>
</file>

<file path=xl/ctrlProps/ctrlProp353.xml><?xml version="1.0" encoding="utf-8"?>
<formControlPr xmlns="http://schemas.microsoft.com/office/spreadsheetml/2009/9/main" objectType="GBox" noThreeD="1"/>
</file>

<file path=xl/ctrlProps/ctrlProp354.xml><?xml version="1.0" encoding="utf-8"?>
<formControlPr xmlns="http://schemas.microsoft.com/office/spreadsheetml/2009/9/main" objectType="Radio" firstButton="1" fmlaLink="'集計シート　※触らないでください。'!$ACZ$5" lockText="1"/>
</file>

<file path=xl/ctrlProps/ctrlProp355.xml><?xml version="1.0" encoding="utf-8"?>
<formControlPr xmlns="http://schemas.microsoft.com/office/spreadsheetml/2009/9/main" objectType="CheckBox" fmlaLink="'集計シート　※触らないでください。'!$ADA$5" lockText="1"/>
</file>

<file path=xl/ctrlProps/ctrlProp356.xml><?xml version="1.0" encoding="utf-8"?>
<formControlPr xmlns="http://schemas.microsoft.com/office/spreadsheetml/2009/9/main" objectType="CheckBox" fmlaLink="'集計シート　※触らないでください。'!$ADB$5" lockText="1"/>
</file>

<file path=xl/ctrlProps/ctrlProp357.xml><?xml version="1.0" encoding="utf-8"?>
<formControlPr xmlns="http://schemas.microsoft.com/office/spreadsheetml/2009/9/main" objectType="Radio" lockText="1"/>
</file>

<file path=xl/ctrlProps/ctrlProp358.xml><?xml version="1.0" encoding="utf-8"?>
<formControlPr xmlns="http://schemas.microsoft.com/office/spreadsheetml/2009/9/main" objectType="GBox" noThreeD="1"/>
</file>

<file path=xl/ctrlProps/ctrlProp359.xml><?xml version="1.0" encoding="utf-8"?>
<formControlPr xmlns="http://schemas.microsoft.com/office/spreadsheetml/2009/9/main" objectType="Radio" firstButton="1" fmlaLink="'集計シート　※触らないでください。'!$ADD$5" lockText="1"/>
</file>

<file path=xl/ctrlProps/ctrlProp36.xml><?xml version="1.0" encoding="utf-8"?>
<formControlPr xmlns="http://schemas.microsoft.com/office/spreadsheetml/2009/9/main" objectType="CheckBox" fmlaLink="'集計シート　※触らないでください。'!$ED$5" lockText="1"/>
</file>

<file path=xl/ctrlProps/ctrlProp360.xml><?xml version="1.0" encoding="utf-8"?>
<formControlPr xmlns="http://schemas.microsoft.com/office/spreadsheetml/2009/9/main" objectType="Radio" lockText="1"/>
</file>

<file path=xl/ctrlProps/ctrlProp361.xml><?xml version="1.0" encoding="utf-8"?>
<formControlPr xmlns="http://schemas.microsoft.com/office/spreadsheetml/2009/9/main" objectType="Radio" lockText="1"/>
</file>

<file path=xl/ctrlProps/ctrlProp362.xml><?xml version="1.0" encoding="utf-8"?>
<formControlPr xmlns="http://schemas.microsoft.com/office/spreadsheetml/2009/9/main" objectType="CheckBox" fmlaLink="'集計シート　※触らないでください。'!$ADE$5" lockText="1"/>
</file>

<file path=xl/ctrlProps/ctrlProp363.xml><?xml version="1.0" encoding="utf-8"?>
<formControlPr xmlns="http://schemas.microsoft.com/office/spreadsheetml/2009/9/main" objectType="CheckBox" fmlaLink="'集計シート　※触らないでください。'!$ADF$5" lockText="1"/>
</file>

<file path=xl/ctrlProps/ctrlProp364.xml><?xml version="1.0" encoding="utf-8"?>
<formControlPr xmlns="http://schemas.microsoft.com/office/spreadsheetml/2009/9/main" objectType="CheckBox" fmlaLink="'集計シート　※触らないでください。'!$ADG$5" lockText="1"/>
</file>

<file path=xl/ctrlProps/ctrlProp365.xml><?xml version="1.0" encoding="utf-8"?>
<formControlPr xmlns="http://schemas.microsoft.com/office/spreadsheetml/2009/9/main" objectType="GBox" noThreeD="1"/>
</file>

<file path=xl/ctrlProps/ctrlProp366.xml><?xml version="1.0" encoding="utf-8"?>
<formControlPr xmlns="http://schemas.microsoft.com/office/spreadsheetml/2009/9/main" objectType="Radio" firstButton="1" fmlaLink="'集計シート　※触らないでください。'!$ADH$5" lockText="1"/>
</file>

<file path=xl/ctrlProps/ctrlProp367.xml><?xml version="1.0" encoding="utf-8"?>
<formControlPr xmlns="http://schemas.microsoft.com/office/spreadsheetml/2009/9/main" objectType="Radio" lockText="1"/>
</file>

<file path=xl/ctrlProps/ctrlProp368.xml><?xml version="1.0" encoding="utf-8"?>
<formControlPr xmlns="http://schemas.microsoft.com/office/spreadsheetml/2009/9/main" objectType="Radio" lockText="1"/>
</file>

<file path=xl/ctrlProps/ctrlProp369.xml><?xml version="1.0" encoding="utf-8"?>
<formControlPr xmlns="http://schemas.microsoft.com/office/spreadsheetml/2009/9/main" objectType="GBox" noThreeD="1"/>
</file>

<file path=xl/ctrlProps/ctrlProp37.xml><?xml version="1.0" encoding="utf-8"?>
<formControlPr xmlns="http://schemas.microsoft.com/office/spreadsheetml/2009/9/main" objectType="CheckBox" fmlaLink="'集計シート　※触らないでください。'!$EE$5" lockText="1"/>
</file>

<file path=xl/ctrlProps/ctrlProp370.xml><?xml version="1.0" encoding="utf-8"?>
<formControlPr xmlns="http://schemas.microsoft.com/office/spreadsheetml/2009/9/main" objectType="Radio" firstButton="1" fmlaLink="'集計シート　※触らないでください。'!$ADI$5" lockText="1"/>
</file>

<file path=xl/ctrlProps/ctrlProp371.xml><?xml version="1.0" encoding="utf-8"?>
<formControlPr xmlns="http://schemas.microsoft.com/office/spreadsheetml/2009/9/main" objectType="Radio" lockText="1"/>
</file>

<file path=xl/ctrlProps/ctrlProp372.xml><?xml version="1.0" encoding="utf-8"?>
<formControlPr xmlns="http://schemas.microsoft.com/office/spreadsheetml/2009/9/main" objectType="Radio" lockText="1"/>
</file>

<file path=xl/ctrlProps/ctrlProp373.xml><?xml version="1.0" encoding="utf-8"?>
<formControlPr xmlns="http://schemas.microsoft.com/office/spreadsheetml/2009/9/main" objectType="Radio" lockText="1"/>
</file>

<file path=xl/ctrlProps/ctrlProp374.xml><?xml version="1.0" encoding="utf-8"?>
<formControlPr xmlns="http://schemas.microsoft.com/office/spreadsheetml/2009/9/main" objectType="Radio" lockText="1"/>
</file>

<file path=xl/ctrlProps/ctrlProp375.xml><?xml version="1.0" encoding="utf-8"?>
<formControlPr xmlns="http://schemas.microsoft.com/office/spreadsheetml/2009/9/main" objectType="Radio" lockText="1"/>
</file>

<file path=xl/ctrlProps/ctrlProp376.xml><?xml version="1.0" encoding="utf-8"?>
<formControlPr xmlns="http://schemas.microsoft.com/office/spreadsheetml/2009/9/main" objectType="GBox" noThreeD="1"/>
</file>

<file path=xl/ctrlProps/ctrlProp377.xml><?xml version="1.0" encoding="utf-8"?>
<formControlPr xmlns="http://schemas.microsoft.com/office/spreadsheetml/2009/9/main" objectType="Radio" firstButton="1" fmlaLink="'集計シート　※触らないでください。'!$ADJ$5" lockText="1"/>
</file>

<file path=xl/ctrlProps/ctrlProp378.xml><?xml version="1.0" encoding="utf-8"?>
<formControlPr xmlns="http://schemas.microsoft.com/office/spreadsheetml/2009/9/main" objectType="Radio" lockText="1"/>
</file>

<file path=xl/ctrlProps/ctrlProp379.xml><?xml version="1.0" encoding="utf-8"?>
<formControlPr xmlns="http://schemas.microsoft.com/office/spreadsheetml/2009/9/main" objectType="Radio" lockText="1"/>
</file>

<file path=xl/ctrlProps/ctrlProp38.xml><?xml version="1.0" encoding="utf-8"?>
<formControlPr xmlns="http://schemas.microsoft.com/office/spreadsheetml/2009/9/main" objectType="CheckBox" fmlaLink="'集計シート　※触らないでください。'!$EG$5" lockText="1"/>
</file>

<file path=xl/ctrlProps/ctrlProp380.xml><?xml version="1.0" encoding="utf-8"?>
<formControlPr xmlns="http://schemas.microsoft.com/office/spreadsheetml/2009/9/main" objectType="CheckBox" fmlaLink="'集計シート　※触らないでください。'!$ADK$5" lockText="1"/>
</file>

<file path=xl/ctrlProps/ctrlProp381.xml><?xml version="1.0" encoding="utf-8"?>
<formControlPr xmlns="http://schemas.microsoft.com/office/spreadsheetml/2009/9/main" objectType="CheckBox" fmlaLink="'集計シート　※触らないでください。'!$ADL$5" lockText="1"/>
</file>

<file path=xl/ctrlProps/ctrlProp382.xml><?xml version="1.0" encoding="utf-8"?>
<formControlPr xmlns="http://schemas.microsoft.com/office/spreadsheetml/2009/9/main" objectType="GBox" noThreeD="1"/>
</file>

<file path=xl/ctrlProps/ctrlProp383.xml><?xml version="1.0" encoding="utf-8"?>
<formControlPr xmlns="http://schemas.microsoft.com/office/spreadsheetml/2009/9/main" objectType="Radio" firstButton="1" fmlaLink="'集計シート　※触らないでください。'!$ADC$5" lockText="1"/>
</file>

<file path=xl/ctrlProps/ctrlProp384.xml><?xml version="1.0" encoding="utf-8"?>
<formControlPr xmlns="http://schemas.microsoft.com/office/spreadsheetml/2009/9/main" objectType="Radio" lockText="1"/>
</file>

<file path=xl/ctrlProps/ctrlProp385.xml><?xml version="1.0" encoding="utf-8"?>
<formControlPr xmlns="http://schemas.microsoft.com/office/spreadsheetml/2009/9/main" objectType="Radio" lockText="1"/>
</file>

<file path=xl/ctrlProps/ctrlProp386.xml><?xml version="1.0" encoding="utf-8"?>
<formControlPr xmlns="http://schemas.microsoft.com/office/spreadsheetml/2009/9/main" objectType="Radio" lockText="1"/>
</file>

<file path=xl/ctrlProps/ctrlProp387.xml><?xml version="1.0" encoding="utf-8"?>
<formControlPr xmlns="http://schemas.microsoft.com/office/spreadsheetml/2009/9/main" objectType="Radio" lockText="1"/>
</file>

<file path=xl/ctrlProps/ctrlProp388.xml><?xml version="1.0" encoding="utf-8"?>
<formControlPr xmlns="http://schemas.microsoft.com/office/spreadsheetml/2009/9/main" objectType="CheckBox" fmlaLink="'集計シート　※触らないでください。'!$ADQ5" lockText="1"/>
</file>

<file path=xl/ctrlProps/ctrlProp389.xml><?xml version="1.0" encoding="utf-8"?>
<formControlPr xmlns="http://schemas.microsoft.com/office/spreadsheetml/2009/9/main" objectType="CheckBox" fmlaLink="'集計シート　※触らないでください。'!$ADR5" lockText="1"/>
</file>

<file path=xl/ctrlProps/ctrlProp39.xml><?xml version="1.0" encoding="utf-8"?>
<formControlPr xmlns="http://schemas.microsoft.com/office/spreadsheetml/2009/9/main" objectType="CheckBox" fmlaLink="'集計シート　※触らないでください。'!$EH$5" lockText="1"/>
</file>

<file path=xl/ctrlProps/ctrlProp390.xml><?xml version="1.0" encoding="utf-8"?>
<formControlPr xmlns="http://schemas.microsoft.com/office/spreadsheetml/2009/9/main" objectType="CheckBox" fmlaLink="'集計シート　※触らないでください。'!$ADS5" lockText="1"/>
</file>

<file path=xl/ctrlProps/ctrlProp391.xml><?xml version="1.0" encoding="utf-8"?>
<formControlPr xmlns="http://schemas.microsoft.com/office/spreadsheetml/2009/9/main" objectType="CheckBox" fmlaLink="'集計シート　※触らないでください。'!$ADT5" lockText="1"/>
</file>

<file path=xl/ctrlProps/ctrlProp392.xml><?xml version="1.0" encoding="utf-8"?>
<formControlPr xmlns="http://schemas.microsoft.com/office/spreadsheetml/2009/9/main" objectType="CheckBox" fmlaLink="'集計シート　※触らないでください。'!$ADU5" lockText="1"/>
</file>

<file path=xl/ctrlProps/ctrlProp393.xml><?xml version="1.0" encoding="utf-8"?>
<formControlPr xmlns="http://schemas.microsoft.com/office/spreadsheetml/2009/9/main" objectType="CheckBox" fmlaLink="'集計シート　※触らないでください。'!$ADV5" lockText="1"/>
</file>

<file path=xl/ctrlProps/ctrlProp394.xml><?xml version="1.0" encoding="utf-8"?>
<formControlPr xmlns="http://schemas.microsoft.com/office/spreadsheetml/2009/9/main" objectType="CheckBox" fmlaLink="'集計シート　※触らないでください。'!$ADW5" lockText="1"/>
</file>

<file path=xl/ctrlProps/ctrlProp395.xml><?xml version="1.0" encoding="utf-8"?>
<formControlPr xmlns="http://schemas.microsoft.com/office/spreadsheetml/2009/9/main" objectType="CheckBox" fmlaLink="'集計シート　※触らないでください。'!$ADZ5" lockText="1"/>
</file>

<file path=xl/ctrlProps/ctrlProp396.xml><?xml version="1.0" encoding="utf-8"?>
<formControlPr xmlns="http://schemas.microsoft.com/office/spreadsheetml/2009/9/main" objectType="CheckBox" fmlaLink="'集計シート　※触らないでください。'!$AEA5" lockText="1"/>
</file>

<file path=xl/ctrlProps/ctrlProp397.xml><?xml version="1.0" encoding="utf-8"?>
<formControlPr xmlns="http://schemas.microsoft.com/office/spreadsheetml/2009/9/main" objectType="CheckBox" fmlaLink="'集計シート　※触らないでください。'!$AEB5" lockText="1"/>
</file>

<file path=xl/ctrlProps/ctrlProp398.xml><?xml version="1.0" encoding="utf-8"?>
<formControlPr xmlns="http://schemas.microsoft.com/office/spreadsheetml/2009/9/main" objectType="CheckBox" fmlaLink="'集計シート　※触らないでください。'!$AEC5" lockText="1"/>
</file>

<file path=xl/ctrlProps/ctrlProp399.xml><?xml version="1.0" encoding="utf-8"?>
<formControlPr xmlns="http://schemas.microsoft.com/office/spreadsheetml/2009/9/main" objectType="CheckBox" fmlaLink="'集計シート　※触らないでください。'!$AED5" lockText="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fmlaLink="'集計シート　※触らないでください。'!$EI$5" lockText="1"/>
</file>

<file path=xl/ctrlProps/ctrlProp400.xml><?xml version="1.0" encoding="utf-8"?>
<formControlPr xmlns="http://schemas.microsoft.com/office/spreadsheetml/2009/9/main" objectType="CheckBox" fmlaLink="'集計シート　※触らないでください。'!$AEE5" lockText="1"/>
</file>

<file path=xl/ctrlProps/ctrlProp401.xml><?xml version="1.0" encoding="utf-8"?>
<formControlPr xmlns="http://schemas.microsoft.com/office/spreadsheetml/2009/9/main" objectType="CheckBox" fmlaLink="'集計シート　※触らないでください。'!$AEF5" lockText="1"/>
</file>

<file path=xl/ctrlProps/ctrlProp402.xml><?xml version="1.0" encoding="utf-8"?>
<formControlPr xmlns="http://schemas.microsoft.com/office/spreadsheetml/2009/9/main" objectType="CheckBox" fmlaLink="'集計シート　※触らないでください。'!$AEG5" lockText="1"/>
</file>

<file path=xl/ctrlProps/ctrlProp403.xml><?xml version="1.0" encoding="utf-8"?>
<formControlPr xmlns="http://schemas.microsoft.com/office/spreadsheetml/2009/9/main" objectType="Radio" lockText="1"/>
</file>

<file path=xl/ctrlProps/ctrlProp404.xml><?xml version="1.0" encoding="utf-8"?>
<formControlPr xmlns="http://schemas.microsoft.com/office/spreadsheetml/2009/9/main" objectType="GBox" noThreeD="1"/>
</file>

<file path=xl/ctrlProps/ctrlProp405.xml><?xml version="1.0" encoding="utf-8"?>
<formControlPr xmlns="http://schemas.microsoft.com/office/spreadsheetml/2009/9/main" objectType="Radio" firstButton="1" fmlaLink="'集計シート　※触らないでください。'!$AAQ$5" lockText="1"/>
</file>

<file path=xl/ctrlProps/ctrlProp406.xml><?xml version="1.0" encoding="utf-8"?>
<formControlPr xmlns="http://schemas.microsoft.com/office/spreadsheetml/2009/9/main" objectType="GBox" noThreeD="1"/>
</file>

<file path=xl/ctrlProps/ctrlProp407.xml><?xml version="1.0" encoding="utf-8"?>
<formControlPr xmlns="http://schemas.microsoft.com/office/spreadsheetml/2009/9/main" objectType="Radio" firstButton="1" fmlaLink="'集計シート　※触らないでください。'!$AAR$5" lockText="1"/>
</file>

<file path=xl/ctrlProps/ctrlProp408.xml><?xml version="1.0" encoding="utf-8"?>
<formControlPr xmlns="http://schemas.microsoft.com/office/spreadsheetml/2009/9/main" objectType="Radio" lockText="1"/>
</file>

<file path=xl/ctrlProps/ctrlProp409.xml><?xml version="1.0" encoding="utf-8"?>
<formControlPr xmlns="http://schemas.microsoft.com/office/spreadsheetml/2009/9/main" objectType="GBox" noThreeD="1"/>
</file>

<file path=xl/ctrlProps/ctrlProp41.xml><?xml version="1.0" encoding="utf-8"?>
<formControlPr xmlns="http://schemas.microsoft.com/office/spreadsheetml/2009/9/main" objectType="CheckBox" fmlaLink="'集計シート　※触らないでください。'!$EK$5" lockText="1"/>
</file>

<file path=xl/ctrlProps/ctrlProp410.xml><?xml version="1.0" encoding="utf-8"?>
<formControlPr xmlns="http://schemas.microsoft.com/office/spreadsheetml/2009/9/main" objectType="Radio" firstButton="1" fmlaLink="'集計シート　※触らないでください。'!$ABE$5" lockText="1"/>
</file>

<file path=xl/ctrlProps/ctrlProp411.xml><?xml version="1.0" encoding="utf-8"?>
<formControlPr xmlns="http://schemas.microsoft.com/office/spreadsheetml/2009/9/main" objectType="Radio" lockText="1"/>
</file>

<file path=xl/ctrlProps/ctrlProp412.xml><?xml version="1.0" encoding="utf-8"?>
<formControlPr xmlns="http://schemas.microsoft.com/office/spreadsheetml/2009/9/main" objectType="Radio" lockText="1"/>
</file>

<file path=xl/ctrlProps/ctrlProp413.xml><?xml version="1.0" encoding="utf-8"?>
<formControlPr xmlns="http://schemas.microsoft.com/office/spreadsheetml/2009/9/main" objectType="Radio" lockText="1"/>
</file>

<file path=xl/ctrlProps/ctrlProp414.xml><?xml version="1.0" encoding="utf-8"?>
<formControlPr xmlns="http://schemas.microsoft.com/office/spreadsheetml/2009/9/main" objectType="GBox" noThreeD="1"/>
</file>

<file path=xl/ctrlProps/ctrlProp415.xml><?xml version="1.0" encoding="utf-8"?>
<formControlPr xmlns="http://schemas.microsoft.com/office/spreadsheetml/2009/9/main" objectType="Radio" firstButton="1" fmlaLink="'集計シート　※触らないでください。'!$ADM$5" lockText="1"/>
</file>

<file path=xl/ctrlProps/ctrlProp416.xml><?xml version="1.0" encoding="utf-8"?>
<formControlPr xmlns="http://schemas.microsoft.com/office/spreadsheetml/2009/9/main" objectType="Radio" lockText="1"/>
</file>

<file path=xl/ctrlProps/ctrlProp417.xml><?xml version="1.0" encoding="utf-8"?>
<formControlPr xmlns="http://schemas.microsoft.com/office/spreadsheetml/2009/9/main" objectType="Radio" lockText="1"/>
</file>

<file path=xl/ctrlProps/ctrlProp418.xml><?xml version="1.0" encoding="utf-8"?>
<formControlPr xmlns="http://schemas.microsoft.com/office/spreadsheetml/2009/9/main" objectType="GBox" noThreeD="1"/>
</file>

<file path=xl/ctrlProps/ctrlProp419.xml><?xml version="1.0" encoding="utf-8"?>
<formControlPr xmlns="http://schemas.microsoft.com/office/spreadsheetml/2009/9/main" objectType="Radio" firstButton="1" fmlaLink="'集計シート　※触らないでください。'!$ADY$5" lockText="1"/>
</file>

<file path=xl/ctrlProps/ctrlProp42.xml><?xml version="1.0" encoding="utf-8"?>
<formControlPr xmlns="http://schemas.microsoft.com/office/spreadsheetml/2009/9/main" objectType="CheckBox" fmlaLink="'集計シート　※触らないでください。'!$EL$5" lockText="1"/>
</file>

<file path=xl/ctrlProps/ctrlProp420.xml><?xml version="1.0" encoding="utf-8"?>
<formControlPr xmlns="http://schemas.microsoft.com/office/spreadsheetml/2009/9/main" objectType="Radio" lockText="1"/>
</file>

<file path=xl/ctrlProps/ctrlProp421.xml><?xml version="1.0" encoding="utf-8"?>
<formControlPr xmlns="http://schemas.microsoft.com/office/spreadsheetml/2009/9/main" objectType="Radio" lockText="1"/>
</file>

<file path=xl/ctrlProps/ctrlProp422.xml><?xml version="1.0" encoding="utf-8"?>
<formControlPr xmlns="http://schemas.microsoft.com/office/spreadsheetml/2009/9/main" objectType="GBox" noThreeD="1"/>
</file>

<file path=xl/ctrlProps/ctrlProp423.xml><?xml version="1.0" encoding="utf-8"?>
<formControlPr xmlns="http://schemas.microsoft.com/office/spreadsheetml/2009/9/main" objectType="Radio" firstButton="1" fmlaLink="'集計シート　※触らないでください。'!$ACU$5" lockText="1"/>
</file>

<file path=xl/ctrlProps/ctrlProp424.xml><?xml version="1.0" encoding="utf-8"?>
<formControlPr xmlns="http://schemas.microsoft.com/office/spreadsheetml/2009/9/main" objectType="Radio" lockText="1"/>
</file>

<file path=xl/ctrlProps/ctrlProp425.xml><?xml version="1.0" encoding="utf-8"?>
<formControlPr xmlns="http://schemas.microsoft.com/office/spreadsheetml/2009/9/main" objectType="Radio" lockText="1"/>
</file>

<file path=xl/ctrlProps/ctrlProp426.xml><?xml version="1.0" encoding="utf-8"?>
<formControlPr xmlns="http://schemas.microsoft.com/office/spreadsheetml/2009/9/main" objectType="Radio" lockText="1"/>
</file>

<file path=xl/ctrlProps/ctrlProp427.xml><?xml version="1.0" encoding="utf-8"?>
<formControlPr xmlns="http://schemas.microsoft.com/office/spreadsheetml/2009/9/main" objectType="Radio" lockText="1"/>
</file>

<file path=xl/ctrlProps/ctrlProp428.xml><?xml version="1.0" encoding="utf-8"?>
<formControlPr xmlns="http://schemas.microsoft.com/office/spreadsheetml/2009/9/main" objectType="Radio" lockText="1"/>
</file>

<file path=xl/ctrlProps/ctrlProp429.xml><?xml version="1.0" encoding="utf-8"?>
<formControlPr xmlns="http://schemas.microsoft.com/office/spreadsheetml/2009/9/main" objectType="Radio" lockText="1"/>
</file>

<file path=xl/ctrlProps/ctrlProp43.xml><?xml version="1.0" encoding="utf-8"?>
<formControlPr xmlns="http://schemas.microsoft.com/office/spreadsheetml/2009/9/main" objectType="CheckBox" fmlaLink="'集計シート　※触らないでください。'!$EM$5" lockText="1"/>
</file>

<file path=xl/ctrlProps/ctrlProp430.xml><?xml version="1.0" encoding="utf-8"?>
<formControlPr xmlns="http://schemas.microsoft.com/office/spreadsheetml/2009/9/main" objectType="Radio" lockText="1"/>
</file>

<file path=xl/ctrlProps/ctrlProp431.xml><?xml version="1.0" encoding="utf-8"?>
<formControlPr xmlns="http://schemas.microsoft.com/office/spreadsheetml/2009/9/main" objectType="Radio" lockText="1"/>
</file>

<file path=xl/ctrlProps/ctrlProp432.xml><?xml version="1.0" encoding="utf-8"?>
<formControlPr xmlns="http://schemas.microsoft.com/office/spreadsheetml/2009/9/main" objectType="Radio" lockText="1"/>
</file>

<file path=xl/ctrlProps/ctrlProp433.xml><?xml version="1.0" encoding="utf-8"?>
<formControlPr xmlns="http://schemas.microsoft.com/office/spreadsheetml/2009/9/main" objectType="Radio" lockText="1"/>
</file>

<file path=xl/ctrlProps/ctrlProp434.xml><?xml version="1.0" encoding="utf-8"?>
<formControlPr xmlns="http://schemas.microsoft.com/office/spreadsheetml/2009/9/main" objectType="Radio" lockText="1"/>
</file>

<file path=xl/ctrlProps/ctrlProp435.xml><?xml version="1.0" encoding="utf-8"?>
<formControlPr xmlns="http://schemas.microsoft.com/office/spreadsheetml/2009/9/main" objectType="Radio" lockText="1"/>
</file>

<file path=xl/ctrlProps/ctrlProp436.xml><?xml version="1.0" encoding="utf-8"?>
<formControlPr xmlns="http://schemas.microsoft.com/office/spreadsheetml/2009/9/main" objectType="Radio" lockText="1"/>
</file>

<file path=xl/ctrlProps/ctrlProp44.xml><?xml version="1.0" encoding="utf-8"?>
<formControlPr xmlns="http://schemas.microsoft.com/office/spreadsheetml/2009/9/main" objectType="CheckBox" fmlaLink="'集計シート　※触らないでください。'!$EO$5" lockText="1"/>
</file>

<file path=xl/ctrlProps/ctrlProp45.xml><?xml version="1.0" encoding="utf-8"?>
<formControlPr xmlns="http://schemas.microsoft.com/office/spreadsheetml/2009/9/main" objectType="CheckBox" fmlaLink="'集計シート　※触らないでください。'!$EP$5" lockText="1"/>
</file>

<file path=xl/ctrlProps/ctrlProp46.xml><?xml version="1.0" encoding="utf-8"?>
<formControlPr xmlns="http://schemas.microsoft.com/office/spreadsheetml/2009/9/main" objectType="CheckBox" fmlaLink="'集計シート　※触らないでください。'!$ER$5" lockText="1"/>
</file>

<file path=xl/ctrlProps/ctrlProp47.xml><?xml version="1.0" encoding="utf-8"?>
<formControlPr xmlns="http://schemas.microsoft.com/office/spreadsheetml/2009/9/main" objectType="CheckBox" fmlaLink="'集計シート　※触らないでください。'!$ES$5" lockText="1"/>
</file>

<file path=xl/ctrlProps/ctrlProp48.xml><?xml version="1.0" encoding="utf-8"?>
<formControlPr xmlns="http://schemas.microsoft.com/office/spreadsheetml/2009/9/main" objectType="CheckBox" fmlaLink="'集計シート　※触らないでください。'!$EU$5" lockText="1"/>
</file>

<file path=xl/ctrlProps/ctrlProp49.xml><?xml version="1.0" encoding="utf-8"?>
<formControlPr xmlns="http://schemas.microsoft.com/office/spreadsheetml/2009/9/main" objectType="CheckBox" fmlaLink="'集計シート　※触らないでください。'!$EV$5" lockText="1"/>
</file>

<file path=xl/ctrlProps/ctrlProp5.xml><?xml version="1.0" encoding="utf-8"?>
<formControlPr xmlns="http://schemas.microsoft.com/office/spreadsheetml/2009/9/main" objectType="CheckBox" fmlaLink="'集計シート　※触らないでください。'!$X$5" lockText="1"/>
</file>

<file path=xl/ctrlProps/ctrlProp50.xml><?xml version="1.0" encoding="utf-8"?>
<formControlPr xmlns="http://schemas.microsoft.com/office/spreadsheetml/2009/9/main" objectType="CheckBox" fmlaLink="'集計シート　※触らないでください。'!$EW$5" lockText="1"/>
</file>

<file path=xl/ctrlProps/ctrlProp51.xml><?xml version="1.0" encoding="utf-8"?>
<formControlPr xmlns="http://schemas.microsoft.com/office/spreadsheetml/2009/9/main" objectType="CheckBox" fmlaLink="'集計シート　※触らないでください。'!$EY$5" lockText="1"/>
</file>

<file path=xl/ctrlProps/ctrlProp52.xml><?xml version="1.0" encoding="utf-8"?>
<formControlPr xmlns="http://schemas.microsoft.com/office/spreadsheetml/2009/9/main" objectType="CheckBox" fmlaLink="'集計シート　※触らないでください。'!$EZ$5" lockText="1"/>
</file>

<file path=xl/ctrlProps/ctrlProp53.xml><?xml version="1.0" encoding="utf-8"?>
<formControlPr xmlns="http://schemas.microsoft.com/office/spreadsheetml/2009/9/main" objectType="CheckBox" fmlaLink="'集計シート　※触らないでください。'!$FA$5" lockText="1"/>
</file>

<file path=xl/ctrlProps/ctrlProp54.xml><?xml version="1.0" encoding="utf-8"?>
<formControlPr xmlns="http://schemas.microsoft.com/office/spreadsheetml/2009/9/main" objectType="CheckBox" fmlaLink="'集計シート　※触らないでください。'!$FC$5" lockText="1"/>
</file>

<file path=xl/ctrlProps/ctrlProp55.xml><?xml version="1.0" encoding="utf-8"?>
<formControlPr xmlns="http://schemas.microsoft.com/office/spreadsheetml/2009/9/main" objectType="CheckBox" fmlaLink="'集計シート　※触らないでください。'!$FD$5" lockText="1"/>
</file>

<file path=xl/ctrlProps/ctrlProp56.xml><?xml version="1.0" encoding="utf-8"?>
<formControlPr xmlns="http://schemas.microsoft.com/office/spreadsheetml/2009/9/main" objectType="CheckBox" fmlaLink="'集計シート　※触らないでください。'!$FF$5" lockText="1"/>
</file>

<file path=xl/ctrlProps/ctrlProp57.xml><?xml version="1.0" encoding="utf-8"?>
<formControlPr xmlns="http://schemas.microsoft.com/office/spreadsheetml/2009/9/main" objectType="CheckBox" fmlaLink="'集計シート　※触らないでください。'!$FG$5" lockText="1"/>
</file>

<file path=xl/ctrlProps/ctrlProp58.xml><?xml version="1.0" encoding="utf-8"?>
<formControlPr xmlns="http://schemas.microsoft.com/office/spreadsheetml/2009/9/main" objectType="CheckBox" fmlaLink="'集計シート　※触らないでください。'!$FI$5" lockText="1"/>
</file>

<file path=xl/ctrlProps/ctrlProp59.xml><?xml version="1.0" encoding="utf-8"?>
<formControlPr xmlns="http://schemas.microsoft.com/office/spreadsheetml/2009/9/main" objectType="CheckBox" fmlaLink="'集計シート　※触らないでください。'!$FJ$5" lockText="1"/>
</file>

<file path=xl/ctrlProps/ctrlProp6.xml><?xml version="1.0" encoding="utf-8"?>
<formControlPr xmlns="http://schemas.microsoft.com/office/spreadsheetml/2009/9/main" objectType="CheckBox" fmlaLink="'集計シート　※触らないでください。'!$Y$5" lockText="1"/>
</file>

<file path=xl/ctrlProps/ctrlProp60.xml><?xml version="1.0" encoding="utf-8"?>
<formControlPr xmlns="http://schemas.microsoft.com/office/spreadsheetml/2009/9/main" objectType="CheckBox" fmlaLink="'集計シート　※触らないでください。'!$FL$5" lockText="1"/>
</file>

<file path=xl/ctrlProps/ctrlProp61.xml><?xml version="1.0" encoding="utf-8"?>
<formControlPr xmlns="http://schemas.microsoft.com/office/spreadsheetml/2009/9/main" objectType="CheckBox" fmlaLink="'集計シート　※触らないでください。'!$FM$5" lockText="1"/>
</file>

<file path=xl/ctrlProps/ctrlProp62.xml><?xml version="1.0" encoding="utf-8"?>
<formControlPr xmlns="http://schemas.microsoft.com/office/spreadsheetml/2009/9/main" objectType="CheckBox" fmlaLink="'集計シート　※触らないでください。'!$FN$5" lockText="1"/>
</file>

<file path=xl/ctrlProps/ctrlProp63.xml><?xml version="1.0" encoding="utf-8"?>
<formControlPr xmlns="http://schemas.microsoft.com/office/spreadsheetml/2009/9/main" objectType="CheckBox" fmlaLink="'集計シート　※触らないでください。'!$FP$5" lockText="1"/>
</file>

<file path=xl/ctrlProps/ctrlProp64.xml><?xml version="1.0" encoding="utf-8"?>
<formControlPr xmlns="http://schemas.microsoft.com/office/spreadsheetml/2009/9/main" objectType="CheckBox" fmlaLink="'集計シート　※触らないでください。'!$FQ$5" lockText="1"/>
</file>

<file path=xl/ctrlProps/ctrlProp65.xml><?xml version="1.0" encoding="utf-8"?>
<formControlPr xmlns="http://schemas.microsoft.com/office/spreadsheetml/2009/9/main" objectType="CheckBox" fmlaLink="'集計シート　※触らないでください。'!$FS$5" lockText="1"/>
</file>

<file path=xl/ctrlProps/ctrlProp66.xml><?xml version="1.0" encoding="utf-8"?>
<formControlPr xmlns="http://schemas.microsoft.com/office/spreadsheetml/2009/9/main" objectType="CheckBox" fmlaLink="'集計シート　※触らないでください。'!$FT$5" lockText="1"/>
</file>

<file path=xl/ctrlProps/ctrlProp67.xml><?xml version="1.0" encoding="utf-8"?>
<formControlPr xmlns="http://schemas.microsoft.com/office/spreadsheetml/2009/9/main" objectType="CheckBox" fmlaLink="'集計シート　※触らないでください。'!$FV$5" lockText="1"/>
</file>

<file path=xl/ctrlProps/ctrlProp68.xml><?xml version="1.0" encoding="utf-8"?>
<formControlPr xmlns="http://schemas.microsoft.com/office/spreadsheetml/2009/9/main" objectType="CheckBox" fmlaLink="'集計シート　※触らないでください。'!$FW$5" lockText="1"/>
</file>

<file path=xl/ctrlProps/ctrlProp69.xml><?xml version="1.0" encoding="utf-8"?>
<formControlPr xmlns="http://schemas.microsoft.com/office/spreadsheetml/2009/9/main" objectType="CheckBox" fmlaLink="'集計シート　※触らないでください。'!$FY$5" lockText="1"/>
</file>

<file path=xl/ctrlProps/ctrlProp7.xml><?xml version="1.0" encoding="utf-8"?>
<formControlPr xmlns="http://schemas.microsoft.com/office/spreadsheetml/2009/9/main" objectType="CheckBox" fmlaLink="'集計シート　※触らないでください。'!$Z$5" lockText="1"/>
</file>

<file path=xl/ctrlProps/ctrlProp70.xml><?xml version="1.0" encoding="utf-8"?>
<formControlPr xmlns="http://schemas.microsoft.com/office/spreadsheetml/2009/9/main" objectType="CheckBox" fmlaLink="'集計シート　※触らないでください。'!$FZ$5" lockText="1"/>
</file>

<file path=xl/ctrlProps/ctrlProp71.xml><?xml version="1.0" encoding="utf-8"?>
<formControlPr xmlns="http://schemas.microsoft.com/office/spreadsheetml/2009/9/main" objectType="CheckBox" fmlaLink="'集計シート　※触らないでください。'!$GB$5" lockText="1"/>
</file>

<file path=xl/ctrlProps/ctrlProp72.xml><?xml version="1.0" encoding="utf-8"?>
<formControlPr xmlns="http://schemas.microsoft.com/office/spreadsheetml/2009/9/main" objectType="CheckBox" fmlaLink="'集計シート　※触らないでください。'!$GC$5" lockText="1"/>
</file>

<file path=xl/ctrlProps/ctrlProp73.xml><?xml version="1.0" encoding="utf-8"?>
<formControlPr xmlns="http://schemas.microsoft.com/office/spreadsheetml/2009/9/main" objectType="CheckBox" fmlaLink="'集計シート　※触らないでください。'!$GD$5" lockText="1"/>
</file>

<file path=xl/ctrlProps/ctrlProp74.xml><?xml version="1.0" encoding="utf-8"?>
<formControlPr xmlns="http://schemas.microsoft.com/office/spreadsheetml/2009/9/main" objectType="CheckBox" fmlaLink="'集計シート　※触らないでください。'!$GE$5" lockText="1"/>
</file>

<file path=xl/ctrlProps/ctrlProp75.xml><?xml version="1.0" encoding="utf-8"?>
<formControlPr xmlns="http://schemas.microsoft.com/office/spreadsheetml/2009/9/main" objectType="CheckBox" fmlaLink="'集計シート　※触らないでください。'!$GG$5" lockText="1"/>
</file>

<file path=xl/ctrlProps/ctrlProp76.xml><?xml version="1.0" encoding="utf-8"?>
<formControlPr xmlns="http://schemas.microsoft.com/office/spreadsheetml/2009/9/main" objectType="CheckBox" fmlaLink="'集計シート　※触らないでください。'!$GF$5" lockText="1"/>
</file>

<file path=xl/ctrlProps/ctrlProp77.xml><?xml version="1.0" encoding="utf-8"?>
<formControlPr xmlns="http://schemas.microsoft.com/office/spreadsheetml/2009/9/main" objectType="CheckBox" fmlaLink="'集計シート　※触らないでください。'!$GI$5" lockText="1"/>
</file>

<file path=xl/ctrlProps/ctrlProp78.xml><?xml version="1.0" encoding="utf-8"?>
<formControlPr xmlns="http://schemas.microsoft.com/office/spreadsheetml/2009/9/main" objectType="CheckBox" fmlaLink="'集計シート　※触らないでください。'!$GJ$5" lockText="1"/>
</file>

<file path=xl/ctrlProps/ctrlProp79.xml><?xml version="1.0" encoding="utf-8"?>
<formControlPr xmlns="http://schemas.microsoft.com/office/spreadsheetml/2009/9/main" objectType="CheckBox" fmlaLink="'集計シート　※触らないでください。'!$GK$5" lockText="1"/>
</file>

<file path=xl/ctrlProps/ctrlProp8.xml><?xml version="1.0" encoding="utf-8"?>
<formControlPr xmlns="http://schemas.microsoft.com/office/spreadsheetml/2009/9/main" objectType="CheckBox" fmlaLink="'集計シート　※触らないでください。'!$AA$5" lockText="1"/>
</file>

<file path=xl/ctrlProps/ctrlProp80.xml><?xml version="1.0" encoding="utf-8"?>
<formControlPr xmlns="http://schemas.microsoft.com/office/spreadsheetml/2009/9/main" objectType="CheckBox" fmlaLink="'集計シート　※触らないでください。'!$GL$5" lockText="1"/>
</file>

<file path=xl/ctrlProps/ctrlProp81.xml><?xml version="1.0" encoding="utf-8"?>
<formControlPr xmlns="http://schemas.microsoft.com/office/spreadsheetml/2009/9/main" objectType="CheckBox" fmlaLink="'集計シート　※触らないでください。'!$GN$5" lockText="1"/>
</file>

<file path=xl/ctrlProps/ctrlProp82.xml><?xml version="1.0" encoding="utf-8"?>
<formControlPr xmlns="http://schemas.microsoft.com/office/spreadsheetml/2009/9/main" objectType="CheckBox" fmlaLink="'集計シート　※触らないでください。'!$GM$5" lockText="1"/>
</file>

<file path=xl/ctrlProps/ctrlProp83.xml><?xml version="1.0" encoding="utf-8"?>
<formControlPr xmlns="http://schemas.microsoft.com/office/spreadsheetml/2009/9/main" objectType="CheckBox" fmlaLink="'集計シート　※触らないでください。'!$GP$5" lockText="1"/>
</file>

<file path=xl/ctrlProps/ctrlProp84.xml><?xml version="1.0" encoding="utf-8"?>
<formControlPr xmlns="http://schemas.microsoft.com/office/spreadsheetml/2009/9/main" objectType="CheckBox" fmlaLink="'集計シート　※触らないでください。'!$GQ$5" lockText="1"/>
</file>

<file path=xl/ctrlProps/ctrlProp85.xml><?xml version="1.0" encoding="utf-8"?>
<formControlPr xmlns="http://schemas.microsoft.com/office/spreadsheetml/2009/9/main" objectType="CheckBox" fmlaLink="'集計シート　※触らないでください。'!$GR$5" lockText="1"/>
</file>

<file path=xl/ctrlProps/ctrlProp86.xml><?xml version="1.0" encoding="utf-8"?>
<formControlPr xmlns="http://schemas.microsoft.com/office/spreadsheetml/2009/9/main" objectType="CheckBox" fmlaLink="'集計シート　※触らないでください。'!$GS$5" lockText="1"/>
</file>

<file path=xl/ctrlProps/ctrlProp87.xml><?xml version="1.0" encoding="utf-8"?>
<formControlPr xmlns="http://schemas.microsoft.com/office/spreadsheetml/2009/9/main" objectType="CheckBox" fmlaLink="'集計シート　※触らないでください。'!$GT$5" lockText="1"/>
</file>

<file path=xl/ctrlProps/ctrlProp88.xml><?xml version="1.0" encoding="utf-8"?>
<formControlPr xmlns="http://schemas.microsoft.com/office/spreadsheetml/2009/9/main" objectType="CheckBox" fmlaLink="'集計シート　※触らないでください。'!$GU$5" lockText="1"/>
</file>

<file path=xl/ctrlProps/ctrlProp89.xml><?xml version="1.0" encoding="utf-8"?>
<formControlPr xmlns="http://schemas.microsoft.com/office/spreadsheetml/2009/9/main" objectType="CheckBox" fmlaLink="'集計シート　※触らないでください。'!$GW$5" lockText="1"/>
</file>

<file path=xl/ctrlProps/ctrlProp9.xml><?xml version="1.0" encoding="utf-8"?>
<formControlPr xmlns="http://schemas.microsoft.com/office/spreadsheetml/2009/9/main" objectType="CheckBox" fmlaLink="'集計シート　※触らないでください。'!$CU$5" lockText="1"/>
</file>

<file path=xl/ctrlProps/ctrlProp90.xml><?xml version="1.0" encoding="utf-8"?>
<formControlPr xmlns="http://schemas.microsoft.com/office/spreadsheetml/2009/9/main" objectType="CheckBox" fmlaLink="'集計シート　※触らないでください。'!$GX$5" lockText="1"/>
</file>

<file path=xl/ctrlProps/ctrlProp91.xml><?xml version="1.0" encoding="utf-8"?>
<formControlPr xmlns="http://schemas.microsoft.com/office/spreadsheetml/2009/9/main" objectType="CheckBox" fmlaLink="'集計シート　※触らないでください。'!$GY$5" lockText="1"/>
</file>

<file path=xl/ctrlProps/ctrlProp92.xml><?xml version="1.0" encoding="utf-8"?>
<formControlPr xmlns="http://schemas.microsoft.com/office/spreadsheetml/2009/9/main" objectType="CheckBox" fmlaLink="'集計シート　※触らないでください。'!$GZ$5" lockText="1"/>
</file>

<file path=xl/ctrlProps/ctrlProp93.xml><?xml version="1.0" encoding="utf-8"?>
<formControlPr xmlns="http://schemas.microsoft.com/office/spreadsheetml/2009/9/main" objectType="CheckBox" fmlaLink="'集計シート　※触らないでください。'!$HA$5" lockText="1"/>
</file>

<file path=xl/ctrlProps/ctrlProp94.xml><?xml version="1.0" encoding="utf-8"?>
<formControlPr xmlns="http://schemas.microsoft.com/office/spreadsheetml/2009/9/main" objectType="CheckBox" fmlaLink="'集計シート　※触らないでください。'!$HB$5" lockText="1"/>
</file>

<file path=xl/ctrlProps/ctrlProp95.xml><?xml version="1.0" encoding="utf-8"?>
<formControlPr xmlns="http://schemas.microsoft.com/office/spreadsheetml/2009/9/main" objectType="CheckBox" fmlaLink="'集計シート　※触らないでください。'!$HD$5" lockText="1"/>
</file>

<file path=xl/ctrlProps/ctrlProp96.xml><?xml version="1.0" encoding="utf-8"?>
<formControlPr xmlns="http://schemas.microsoft.com/office/spreadsheetml/2009/9/main" objectType="CheckBox" fmlaLink="'集計シート　※触らないでください。'!$HE$5" lockText="1"/>
</file>

<file path=xl/ctrlProps/ctrlProp97.xml><?xml version="1.0" encoding="utf-8"?>
<formControlPr xmlns="http://schemas.microsoft.com/office/spreadsheetml/2009/9/main" objectType="CheckBox" fmlaLink="'集計シート　※触らないでください。'!$HF$5" lockText="1"/>
</file>

<file path=xl/ctrlProps/ctrlProp98.xml><?xml version="1.0" encoding="utf-8"?>
<formControlPr xmlns="http://schemas.microsoft.com/office/spreadsheetml/2009/9/main" objectType="CheckBox" fmlaLink="'集計シート　※触らないでください。'!$HG$5" lockText="1"/>
</file>

<file path=xl/ctrlProps/ctrlProp99.xml><?xml version="1.0" encoding="utf-8"?>
<formControlPr xmlns="http://schemas.microsoft.com/office/spreadsheetml/2009/9/main" objectType="CheckBox" fmlaLink="'集計シート　※触らないでください。'!$HH$5"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130629</xdr:colOff>
          <xdr:row>22</xdr:row>
          <xdr:rowOff>54429</xdr:rowOff>
        </xdr:from>
        <xdr:to>
          <xdr:col>8</xdr:col>
          <xdr:colOff>0</xdr:colOff>
          <xdr:row>22</xdr:row>
          <xdr:rowOff>288471</xdr:rowOff>
        </xdr:to>
        <xdr:sp macro="" textlink="">
          <xdr:nvSpPr>
            <xdr:cNvPr id="1036" name="1-4_変動有無_あり"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136071</xdr:colOff>
          <xdr:row>22</xdr:row>
          <xdr:rowOff>54429</xdr:rowOff>
        </xdr:from>
        <xdr:to>
          <xdr:col>11</xdr:col>
          <xdr:colOff>157843</xdr:colOff>
          <xdr:row>22</xdr:row>
          <xdr:rowOff>266700</xdr:rowOff>
        </xdr:to>
        <xdr:sp macro="" textlink="">
          <xdr:nvSpPr>
            <xdr:cNvPr id="1038" name="1-4_変動有無_なし"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59871</xdr:colOff>
          <xdr:row>21</xdr:row>
          <xdr:rowOff>185057</xdr:rowOff>
        </xdr:from>
        <xdr:to>
          <xdr:col>14</xdr:col>
          <xdr:colOff>43543</xdr:colOff>
          <xdr:row>23</xdr:row>
          <xdr:rowOff>43543</xdr:rowOff>
        </xdr:to>
        <xdr:sp macro="" textlink="">
          <xdr:nvSpPr>
            <xdr:cNvPr id="1039" name="Group Box 1-4"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130629</xdr:colOff>
          <xdr:row>24</xdr:row>
          <xdr:rowOff>16329</xdr:rowOff>
        </xdr:from>
        <xdr:to>
          <xdr:col>8</xdr:col>
          <xdr:colOff>0</xdr:colOff>
          <xdr:row>25</xdr:row>
          <xdr:rowOff>5443</xdr:rowOff>
        </xdr:to>
        <xdr:sp macro="" textlink="">
          <xdr:nvSpPr>
            <xdr:cNvPr id="1031" name="Check Box 1-4_1"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24</xdr:row>
          <xdr:rowOff>16329</xdr:rowOff>
        </xdr:from>
        <xdr:to>
          <xdr:col>19</xdr:col>
          <xdr:colOff>21771</xdr:colOff>
          <xdr:row>25</xdr:row>
          <xdr:rowOff>5443</xdr:rowOff>
        </xdr:to>
        <xdr:sp macro="" textlink="">
          <xdr:nvSpPr>
            <xdr:cNvPr id="1040" name="Check Box 1-4_2"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152400</xdr:colOff>
          <xdr:row>24</xdr:row>
          <xdr:rowOff>38100</xdr:rowOff>
        </xdr:from>
        <xdr:to>
          <xdr:col>28</xdr:col>
          <xdr:colOff>21771</xdr:colOff>
          <xdr:row>25</xdr:row>
          <xdr:rowOff>5443</xdr:rowOff>
        </xdr:to>
        <xdr:sp macro="" textlink="">
          <xdr:nvSpPr>
            <xdr:cNvPr id="1041" name="Check Box 1-4_3"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130629</xdr:colOff>
          <xdr:row>25</xdr:row>
          <xdr:rowOff>16329</xdr:rowOff>
        </xdr:from>
        <xdr:to>
          <xdr:col>8</xdr:col>
          <xdr:colOff>5443</xdr:colOff>
          <xdr:row>26</xdr:row>
          <xdr:rowOff>0</xdr:rowOff>
        </xdr:to>
        <xdr:sp macro="" textlink="">
          <xdr:nvSpPr>
            <xdr:cNvPr id="1042" name="Check Box 1-4_4"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152400</xdr:colOff>
          <xdr:row>25</xdr:row>
          <xdr:rowOff>16329</xdr:rowOff>
        </xdr:from>
        <xdr:to>
          <xdr:col>19</xdr:col>
          <xdr:colOff>21771</xdr:colOff>
          <xdr:row>26</xdr:row>
          <xdr:rowOff>0</xdr:rowOff>
        </xdr:to>
        <xdr:sp macro="" textlink="">
          <xdr:nvSpPr>
            <xdr:cNvPr id="1043" name="Check Box 1-4_5"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119743</xdr:colOff>
          <xdr:row>55</xdr:row>
          <xdr:rowOff>16329</xdr:rowOff>
        </xdr:from>
        <xdr:to>
          <xdr:col>13</xdr:col>
          <xdr:colOff>0</xdr:colOff>
          <xdr:row>56</xdr:row>
          <xdr:rowOff>5443</xdr:rowOff>
        </xdr:to>
        <xdr:sp macro="" textlink="">
          <xdr:nvSpPr>
            <xdr:cNvPr id="1321" name="Check Box 2-1-1_1"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130629</xdr:colOff>
          <xdr:row>56</xdr:row>
          <xdr:rowOff>5443</xdr:rowOff>
        </xdr:from>
        <xdr:to>
          <xdr:col>13</xdr:col>
          <xdr:colOff>0</xdr:colOff>
          <xdr:row>57</xdr:row>
          <xdr:rowOff>5443</xdr:rowOff>
        </xdr:to>
        <xdr:sp macro="" textlink="">
          <xdr:nvSpPr>
            <xdr:cNvPr id="1322" name="Check Box 2-1-1_2"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119743</xdr:colOff>
          <xdr:row>55</xdr:row>
          <xdr:rowOff>16329</xdr:rowOff>
        </xdr:from>
        <xdr:to>
          <xdr:col>27</xdr:col>
          <xdr:colOff>0</xdr:colOff>
          <xdr:row>56</xdr:row>
          <xdr:rowOff>21771</xdr:rowOff>
        </xdr:to>
        <xdr:sp macro="" textlink="">
          <xdr:nvSpPr>
            <xdr:cNvPr id="1323" name="Check Box 2-1-2_1"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119743</xdr:colOff>
          <xdr:row>56</xdr:row>
          <xdr:rowOff>16329</xdr:rowOff>
        </xdr:from>
        <xdr:to>
          <xdr:col>26</xdr:col>
          <xdr:colOff>168729</xdr:colOff>
          <xdr:row>57</xdr:row>
          <xdr:rowOff>5443</xdr:rowOff>
        </xdr:to>
        <xdr:sp macro="" textlink="">
          <xdr:nvSpPr>
            <xdr:cNvPr id="1324" name="Check Box 2-1-2_2"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76</xdr:row>
          <xdr:rowOff>54429</xdr:rowOff>
        </xdr:from>
        <xdr:to>
          <xdr:col>29</xdr:col>
          <xdr:colOff>16329</xdr:colOff>
          <xdr:row>76</xdr:row>
          <xdr:rowOff>195943</xdr:rowOff>
        </xdr:to>
        <xdr:sp macro="" textlink="">
          <xdr:nvSpPr>
            <xdr:cNvPr id="1185" name="Check Box 2-2-1-a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76</xdr:row>
          <xdr:rowOff>54429</xdr:rowOff>
        </xdr:from>
        <xdr:to>
          <xdr:col>31</xdr:col>
          <xdr:colOff>92529</xdr:colOff>
          <xdr:row>76</xdr:row>
          <xdr:rowOff>195943</xdr:rowOff>
        </xdr:to>
        <xdr:sp macro="" textlink="">
          <xdr:nvSpPr>
            <xdr:cNvPr id="1186" name="Check Box 2-2-1-a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76</xdr:row>
          <xdr:rowOff>54429</xdr:rowOff>
        </xdr:from>
        <xdr:to>
          <xdr:col>34</xdr:col>
          <xdr:colOff>0</xdr:colOff>
          <xdr:row>76</xdr:row>
          <xdr:rowOff>195943</xdr:rowOff>
        </xdr:to>
        <xdr:sp macro="" textlink="">
          <xdr:nvSpPr>
            <xdr:cNvPr id="1187" name="Check Box 2-2-1-a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21771</xdr:colOff>
          <xdr:row>76</xdr:row>
          <xdr:rowOff>54429</xdr:rowOff>
        </xdr:from>
        <xdr:to>
          <xdr:col>36</xdr:col>
          <xdr:colOff>32657</xdr:colOff>
          <xdr:row>76</xdr:row>
          <xdr:rowOff>206829</xdr:rowOff>
        </xdr:to>
        <xdr:sp macro="" textlink="">
          <xdr:nvSpPr>
            <xdr:cNvPr id="1188" name="Check Box 2-2-1-a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77</xdr:row>
          <xdr:rowOff>21771</xdr:rowOff>
        </xdr:from>
        <xdr:to>
          <xdr:col>29</xdr:col>
          <xdr:colOff>16329</xdr:colOff>
          <xdr:row>77</xdr:row>
          <xdr:rowOff>212271</xdr:rowOff>
        </xdr:to>
        <xdr:sp macro="" textlink="">
          <xdr:nvSpPr>
            <xdr:cNvPr id="1189" name="Check Box 2-2-1-a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78</xdr:row>
          <xdr:rowOff>54429</xdr:rowOff>
        </xdr:from>
        <xdr:to>
          <xdr:col>29</xdr:col>
          <xdr:colOff>16329</xdr:colOff>
          <xdr:row>78</xdr:row>
          <xdr:rowOff>244929</xdr:rowOff>
        </xdr:to>
        <xdr:sp macro="" textlink="">
          <xdr:nvSpPr>
            <xdr:cNvPr id="1049" name="Check Box 2-2-1-b1"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78</xdr:row>
          <xdr:rowOff>54429</xdr:rowOff>
        </xdr:from>
        <xdr:to>
          <xdr:col>32</xdr:col>
          <xdr:colOff>38100</xdr:colOff>
          <xdr:row>78</xdr:row>
          <xdr:rowOff>244929</xdr:rowOff>
        </xdr:to>
        <xdr:sp macro="" textlink="">
          <xdr:nvSpPr>
            <xdr:cNvPr id="1050" name="Check Box 2-2-1-b2"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78</xdr:row>
          <xdr:rowOff>54429</xdr:rowOff>
        </xdr:from>
        <xdr:to>
          <xdr:col>35</xdr:col>
          <xdr:colOff>76200</xdr:colOff>
          <xdr:row>78</xdr:row>
          <xdr:rowOff>244929</xdr:rowOff>
        </xdr:to>
        <xdr:sp macro="" textlink="">
          <xdr:nvSpPr>
            <xdr:cNvPr id="1051" name="Check Box 2-2-1-b3"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79</xdr:row>
          <xdr:rowOff>32657</xdr:rowOff>
        </xdr:from>
        <xdr:to>
          <xdr:col>29</xdr:col>
          <xdr:colOff>16329</xdr:colOff>
          <xdr:row>79</xdr:row>
          <xdr:rowOff>195943</xdr:rowOff>
        </xdr:to>
        <xdr:sp macro="" textlink="">
          <xdr:nvSpPr>
            <xdr:cNvPr id="1052" name="Check Box 2-2-2-a1"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79</xdr:row>
          <xdr:rowOff>32657</xdr:rowOff>
        </xdr:from>
        <xdr:to>
          <xdr:col>31</xdr:col>
          <xdr:colOff>92529</xdr:colOff>
          <xdr:row>79</xdr:row>
          <xdr:rowOff>195943</xdr:rowOff>
        </xdr:to>
        <xdr:sp macro="" textlink="">
          <xdr:nvSpPr>
            <xdr:cNvPr id="1060" name="Check Box 2-2-2-a2"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79</xdr:row>
          <xdr:rowOff>32657</xdr:rowOff>
        </xdr:from>
        <xdr:to>
          <xdr:col>33</xdr:col>
          <xdr:colOff>152400</xdr:colOff>
          <xdr:row>79</xdr:row>
          <xdr:rowOff>195943</xdr:rowOff>
        </xdr:to>
        <xdr:sp macro="" textlink="">
          <xdr:nvSpPr>
            <xdr:cNvPr id="1063" name="Check Box 2-2-2-a3"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32657</xdr:colOff>
          <xdr:row>79</xdr:row>
          <xdr:rowOff>32657</xdr:rowOff>
        </xdr:from>
        <xdr:to>
          <xdr:col>36</xdr:col>
          <xdr:colOff>21771</xdr:colOff>
          <xdr:row>79</xdr:row>
          <xdr:rowOff>195943</xdr:rowOff>
        </xdr:to>
        <xdr:sp macro="" textlink="">
          <xdr:nvSpPr>
            <xdr:cNvPr id="1064" name="Check Box 2-2-2-a4"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80</xdr:row>
          <xdr:rowOff>16329</xdr:rowOff>
        </xdr:from>
        <xdr:to>
          <xdr:col>29</xdr:col>
          <xdr:colOff>21771</xdr:colOff>
          <xdr:row>80</xdr:row>
          <xdr:rowOff>206829</xdr:rowOff>
        </xdr:to>
        <xdr:sp macro="" textlink="">
          <xdr:nvSpPr>
            <xdr:cNvPr id="1065" name="Check Box 2-2-2-a5"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80</xdr:row>
          <xdr:rowOff>16329</xdr:rowOff>
        </xdr:from>
        <xdr:to>
          <xdr:col>31</xdr:col>
          <xdr:colOff>97971</xdr:colOff>
          <xdr:row>80</xdr:row>
          <xdr:rowOff>206829</xdr:rowOff>
        </xdr:to>
        <xdr:sp macro="" textlink="">
          <xdr:nvSpPr>
            <xdr:cNvPr id="1066" name="Check Box 2-2-2-a6"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130629</xdr:colOff>
          <xdr:row>80</xdr:row>
          <xdr:rowOff>16329</xdr:rowOff>
        </xdr:from>
        <xdr:to>
          <xdr:col>33</xdr:col>
          <xdr:colOff>152400</xdr:colOff>
          <xdr:row>80</xdr:row>
          <xdr:rowOff>206829</xdr:rowOff>
        </xdr:to>
        <xdr:sp macro="" textlink="">
          <xdr:nvSpPr>
            <xdr:cNvPr id="1067" name="Check Box 2-2-2-a7"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81</xdr:row>
          <xdr:rowOff>43543</xdr:rowOff>
        </xdr:from>
        <xdr:to>
          <xdr:col>29</xdr:col>
          <xdr:colOff>21771</xdr:colOff>
          <xdr:row>81</xdr:row>
          <xdr:rowOff>234043</xdr:rowOff>
        </xdr:to>
        <xdr:sp macro="" textlink="">
          <xdr:nvSpPr>
            <xdr:cNvPr id="1068" name="Check Box 2-2-2-b1"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81</xdr:row>
          <xdr:rowOff>43543</xdr:rowOff>
        </xdr:from>
        <xdr:to>
          <xdr:col>31</xdr:col>
          <xdr:colOff>97971</xdr:colOff>
          <xdr:row>81</xdr:row>
          <xdr:rowOff>234043</xdr:rowOff>
        </xdr:to>
        <xdr:sp macro="" textlink="">
          <xdr:nvSpPr>
            <xdr:cNvPr id="1069" name="Check Box 2-2-2-b2"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130629</xdr:colOff>
          <xdr:row>81</xdr:row>
          <xdr:rowOff>43543</xdr:rowOff>
        </xdr:from>
        <xdr:to>
          <xdr:col>33</xdr:col>
          <xdr:colOff>152400</xdr:colOff>
          <xdr:row>81</xdr:row>
          <xdr:rowOff>234043</xdr:rowOff>
        </xdr:to>
        <xdr:sp macro="" textlink="">
          <xdr:nvSpPr>
            <xdr:cNvPr id="1070" name="Check Box 2-2-2-b3"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81</xdr:row>
          <xdr:rowOff>43543</xdr:rowOff>
        </xdr:from>
        <xdr:to>
          <xdr:col>36</xdr:col>
          <xdr:colOff>59871</xdr:colOff>
          <xdr:row>81</xdr:row>
          <xdr:rowOff>234043</xdr:rowOff>
        </xdr:to>
        <xdr:sp macro="" textlink="">
          <xdr:nvSpPr>
            <xdr:cNvPr id="1071" name="Check Box 2-2-2-b4"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82</xdr:row>
          <xdr:rowOff>43543</xdr:rowOff>
        </xdr:from>
        <xdr:to>
          <xdr:col>29</xdr:col>
          <xdr:colOff>21771</xdr:colOff>
          <xdr:row>82</xdr:row>
          <xdr:rowOff>234043</xdr:rowOff>
        </xdr:to>
        <xdr:sp macro="" textlink="">
          <xdr:nvSpPr>
            <xdr:cNvPr id="1072" name="Check Box 2-2-3-a1"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16329</xdr:colOff>
          <xdr:row>82</xdr:row>
          <xdr:rowOff>43543</xdr:rowOff>
        </xdr:from>
        <xdr:to>
          <xdr:col>32</xdr:col>
          <xdr:colOff>38100</xdr:colOff>
          <xdr:row>82</xdr:row>
          <xdr:rowOff>234043</xdr:rowOff>
        </xdr:to>
        <xdr:sp macro="" textlink="">
          <xdr:nvSpPr>
            <xdr:cNvPr id="1073" name="Check Box 2-2-3-a2"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59871</xdr:colOff>
          <xdr:row>82</xdr:row>
          <xdr:rowOff>43543</xdr:rowOff>
        </xdr:from>
        <xdr:to>
          <xdr:col>35</xdr:col>
          <xdr:colOff>76200</xdr:colOff>
          <xdr:row>82</xdr:row>
          <xdr:rowOff>234043</xdr:rowOff>
        </xdr:to>
        <xdr:sp macro="" textlink="">
          <xdr:nvSpPr>
            <xdr:cNvPr id="1074" name="Check Box 2-2-3-a3"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83</xdr:row>
          <xdr:rowOff>54429</xdr:rowOff>
        </xdr:from>
        <xdr:to>
          <xdr:col>29</xdr:col>
          <xdr:colOff>21771</xdr:colOff>
          <xdr:row>83</xdr:row>
          <xdr:rowOff>250371</xdr:rowOff>
        </xdr:to>
        <xdr:sp macro="" textlink="">
          <xdr:nvSpPr>
            <xdr:cNvPr id="1075" name="Check Box 2-2-3-b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152400</xdr:colOff>
          <xdr:row>83</xdr:row>
          <xdr:rowOff>54429</xdr:rowOff>
        </xdr:from>
        <xdr:to>
          <xdr:col>31</xdr:col>
          <xdr:colOff>0</xdr:colOff>
          <xdr:row>83</xdr:row>
          <xdr:rowOff>250371</xdr:rowOff>
        </xdr:to>
        <xdr:sp macro="" textlink="">
          <xdr:nvSpPr>
            <xdr:cNvPr id="1079" name="Check Box 2-2-3-b2"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136071</xdr:colOff>
          <xdr:row>83</xdr:row>
          <xdr:rowOff>54429</xdr:rowOff>
        </xdr:from>
        <xdr:to>
          <xdr:col>32</xdr:col>
          <xdr:colOff>136071</xdr:colOff>
          <xdr:row>83</xdr:row>
          <xdr:rowOff>250371</xdr:rowOff>
        </xdr:to>
        <xdr:sp macro="" textlink="">
          <xdr:nvSpPr>
            <xdr:cNvPr id="1082" name="Check Box 2-2-3-b3"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59871</xdr:colOff>
          <xdr:row>83</xdr:row>
          <xdr:rowOff>54429</xdr:rowOff>
        </xdr:from>
        <xdr:to>
          <xdr:col>35</xdr:col>
          <xdr:colOff>97971</xdr:colOff>
          <xdr:row>83</xdr:row>
          <xdr:rowOff>250371</xdr:rowOff>
        </xdr:to>
        <xdr:sp macro="" textlink="">
          <xdr:nvSpPr>
            <xdr:cNvPr id="1083" name="Check Box 2-2-3-b4"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84</xdr:row>
          <xdr:rowOff>43543</xdr:rowOff>
        </xdr:from>
        <xdr:to>
          <xdr:col>29</xdr:col>
          <xdr:colOff>21771</xdr:colOff>
          <xdr:row>84</xdr:row>
          <xdr:rowOff>234043</xdr:rowOff>
        </xdr:to>
        <xdr:sp macro="" textlink="">
          <xdr:nvSpPr>
            <xdr:cNvPr id="1084" name="Check Box 2-2-4-a1"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84</xdr:row>
          <xdr:rowOff>59871</xdr:rowOff>
        </xdr:from>
        <xdr:to>
          <xdr:col>34</xdr:col>
          <xdr:colOff>5443</xdr:colOff>
          <xdr:row>84</xdr:row>
          <xdr:rowOff>250371</xdr:rowOff>
        </xdr:to>
        <xdr:sp macro="" textlink="">
          <xdr:nvSpPr>
            <xdr:cNvPr id="1085" name="Check Box 2-2-4-a2"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85</xdr:row>
          <xdr:rowOff>43543</xdr:rowOff>
        </xdr:from>
        <xdr:to>
          <xdr:col>29</xdr:col>
          <xdr:colOff>16329</xdr:colOff>
          <xdr:row>85</xdr:row>
          <xdr:rowOff>234043</xdr:rowOff>
        </xdr:to>
        <xdr:sp macro="" textlink="">
          <xdr:nvSpPr>
            <xdr:cNvPr id="1087" name="Check Box 2-2-4-b1"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85</xdr:row>
          <xdr:rowOff>59871</xdr:rowOff>
        </xdr:from>
        <xdr:to>
          <xdr:col>33</xdr:col>
          <xdr:colOff>168729</xdr:colOff>
          <xdr:row>85</xdr:row>
          <xdr:rowOff>250371</xdr:rowOff>
        </xdr:to>
        <xdr:sp macro="" textlink="">
          <xdr:nvSpPr>
            <xdr:cNvPr id="1088" name="Check Box 2-2-4-b2"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86</xdr:row>
          <xdr:rowOff>43543</xdr:rowOff>
        </xdr:from>
        <xdr:to>
          <xdr:col>29</xdr:col>
          <xdr:colOff>16329</xdr:colOff>
          <xdr:row>86</xdr:row>
          <xdr:rowOff>234043</xdr:rowOff>
        </xdr:to>
        <xdr:sp macro="" textlink="">
          <xdr:nvSpPr>
            <xdr:cNvPr id="1089" name="Check Box 2-2-5-a1"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86</xdr:row>
          <xdr:rowOff>59871</xdr:rowOff>
        </xdr:from>
        <xdr:to>
          <xdr:col>33</xdr:col>
          <xdr:colOff>168729</xdr:colOff>
          <xdr:row>86</xdr:row>
          <xdr:rowOff>250371</xdr:rowOff>
        </xdr:to>
        <xdr:sp macro="" textlink="">
          <xdr:nvSpPr>
            <xdr:cNvPr id="1090" name="Check Box 2-2-5-a2"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87</xdr:row>
          <xdr:rowOff>43543</xdr:rowOff>
        </xdr:from>
        <xdr:to>
          <xdr:col>29</xdr:col>
          <xdr:colOff>16329</xdr:colOff>
          <xdr:row>87</xdr:row>
          <xdr:rowOff>234043</xdr:rowOff>
        </xdr:to>
        <xdr:sp macro="" textlink="">
          <xdr:nvSpPr>
            <xdr:cNvPr id="1091" name="Check Box 2-2-5-b1"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87</xdr:row>
          <xdr:rowOff>59871</xdr:rowOff>
        </xdr:from>
        <xdr:to>
          <xdr:col>33</xdr:col>
          <xdr:colOff>168729</xdr:colOff>
          <xdr:row>87</xdr:row>
          <xdr:rowOff>250371</xdr:rowOff>
        </xdr:to>
        <xdr:sp macro="" textlink="">
          <xdr:nvSpPr>
            <xdr:cNvPr id="1092" name="Check Box 2-2-5-b2"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88</xdr:row>
          <xdr:rowOff>54429</xdr:rowOff>
        </xdr:from>
        <xdr:to>
          <xdr:col>29</xdr:col>
          <xdr:colOff>21771</xdr:colOff>
          <xdr:row>88</xdr:row>
          <xdr:rowOff>244929</xdr:rowOff>
        </xdr:to>
        <xdr:sp macro="" textlink="">
          <xdr:nvSpPr>
            <xdr:cNvPr id="1093" name="Check Box 2-2-6-a1"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88</xdr:row>
          <xdr:rowOff>54429</xdr:rowOff>
        </xdr:from>
        <xdr:to>
          <xdr:col>32</xdr:col>
          <xdr:colOff>38100</xdr:colOff>
          <xdr:row>88</xdr:row>
          <xdr:rowOff>244929</xdr:rowOff>
        </xdr:to>
        <xdr:sp macro="" textlink="">
          <xdr:nvSpPr>
            <xdr:cNvPr id="1094" name="Check Box 2-2-6-a2"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88</xdr:row>
          <xdr:rowOff>54429</xdr:rowOff>
        </xdr:from>
        <xdr:to>
          <xdr:col>35</xdr:col>
          <xdr:colOff>76200</xdr:colOff>
          <xdr:row>88</xdr:row>
          <xdr:rowOff>244929</xdr:rowOff>
        </xdr:to>
        <xdr:sp macro="" textlink="">
          <xdr:nvSpPr>
            <xdr:cNvPr id="1095" name="Check Box 2-2-6-a3"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89</xdr:row>
          <xdr:rowOff>54429</xdr:rowOff>
        </xdr:from>
        <xdr:to>
          <xdr:col>29</xdr:col>
          <xdr:colOff>21771</xdr:colOff>
          <xdr:row>89</xdr:row>
          <xdr:rowOff>244929</xdr:rowOff>
        </xdr:to>
        <xdr:sp macro="" textlink="">
          <xdr:nvSpPr>
            <xdr:cNvPr id="1096" name="Check Box 2-2-6-b1"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89</xdr:row>
          <xdr:rowOff>54429</xdr:rowOff>
        </xdr:from>
        <xdr:to>
          <xdr:col>32</xdr:col>
          <xdr:colOff>38100</xdr:colOff>
          <xdr:row>89</xdr:row>
          <xdr:rowOff>244929</xdr:rowOff>
        </xdr:to>
        <xdr:sp macro="" textlink="">
          <xdr:nvSpPr>
            <xdr:cNvPr id="1097" name="Check Box 2-2-6-b2"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89</xdr:row>
          <xdr:rowOff>54429</xdr:rowOff>
        </xdr:from>
        <xdr:to>
          <xdr:col>35</xdr:col>
          <xdr:colOff>76200</xdr:colOff>
          <xdr:row>89</xdr:row>
          <xdr:rowOff>244929</xdr:rowOff>
        </xdr:to>
        <xdr:sp macro="" textlink="">
          <xdr:nvSpPr>
            <xdr:cNvPr id="1098" name="Check Box 2-2-6-b3"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90</xdr:row>
          <xdr:rowOff>54429</xdr:rowOff>
        </xdr:from>
        <xdr:to>
          <xdr:col>29</xdr:col>
          <xdr:colOff>21771</xdr:colOff>
          <xdr:row>90</xdr:row>
          <xdr:rowOff>244929</xdr:rowOff>
        </xdr:to>
        <xdr:sp macro="" textlink="">
          <xdr:nvSpPr>
            <xdr:cNvPr id="1099" name="Check Box 2-2-7-a1"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90</xdr:row>
          <xdr:rowOff>59871</xdr:rowOff>
        </xdr:from>
        <xdr:to>
          <xdr:col>34</xdr:col>
          <xdr:colOff>0</xdr:colOff>
          <xdr:row>90</xdr:row>
          <xdr:rowOff>250371</xdr:rowOff>
        </xdr:to>
        <xdr:sp macro="" textlink="">
          <xdr:nvSpPr>
            <xdr:cNvPr id="1100" name="Check Box 2-2-7-a2"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91</xdr:row>
          <xdr:rowOff>43543</xdr:rowOff>
        </xdr:from>
        <xdr:to>
          <xdr:col>29</xdr:col>
          <xdr:colOff>16329</xdr:colOff>
          <xdr:row>91</xdr:row>
          <xdr:rowOff>234043</xdr:rowOff>
        </xdr:to>
        <xdr:sp macro="" textlink="">
          <xdr:nvSpPr>
            <xdr:cNvPr id="1101" name="Check Box 2-2-7-b1"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91</xdr:row>
          <xdr:rowOff>54429</xdr:rowOff>
        </xdr:from>
        <xdr:to>
          <xdr:col>34</xdr:col>
          <xdr:colOff>0</xdr:colOff>
          <xdr:row>91</xdr:row>
          <xdr:rowOff>250371</xdr:rowOff>
        </xdr:to>
        <xdr:sp macro="" textlink="">
          <xdr:nvSpPr>
            <xdr:cNvPr id="1102" name="Check Box 2-2-7-b2"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92</xdr:row>
          <xdr:rowOff>21771</xdr:rowOff>
        </xdr:from>
        <xdr:to>
          <xdr:col>29</xdr:col>
          <xdr:colOff>16329</xdr:colOff>
          <xdr:row>92</xdr:row>
          <xdr:rowOff>212271</xdr:rowOff>
        </xdr:to>
        <xdr:sp macro="" textlink="">
          <xdr:nvSpPr>
            <xdr:cNvPr id="1103" name="Check Box 2-2-8-a1"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136071</xdr:colOff>
          <xdr:row>92</xdr:row>
          <xdr:rowOff>21771</xdr:rowOff>
        </xdr:from>
        <xdr:to>
          <xdr:col>35</xdr:col>
          <xdr:colOff>152400</xdr:colOff>
          <xdr:row>92</xdr:row>
          <xdr:rowOff>212271</xdr:rowOff>
        </xdr:to>
        <xdr:sp macro="" textlink="">
          <xdr:nvSpPr>
            <xdr:cNvPr id="1105" name="Check Box 2-2-8-a2"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93</xdr:row>
          <xdr:rowOff>21771</xdr:rowOff>
        </xdr:from>
        <xdr:to>
          <xdr:col>29</xdr:col>
          <xdr:colOff>16329</xdr:colOff>
          <xdr:row>93</xdr:row>
          <xdr:rowOff>212271</xdr:rowOff>
        </xdr:to>
        <xdr:sp macro="" textlink="">
          <xdr:nvSpPr>
            <xdr:cNvPr id="1106" name="Check Box 2-2-8-a3"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94</xdr:row>
          <xdr:rowOff>21771</xdr:rowOff>
        </xdr:from>
        <xdr:to>
          <xdr:col>29</xdr:col>
          <xdr:colOff>16329</xdr:colOff>
          <xdr:row>94</xdr:row>
          <xdr:rowOff>212271</xdr:rowOff>
        </xdr:to>
        <xdr:sp macro="" textlink="">
          <xdr:nvSpPr>
            <xdr:cNvPr id="1107" name="Check Box 2-2-8-b1"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136071</xdr:colOff>
          <xdr:row>94</xdr:row>
          <xdr:rowOff>21771</xdr:rowOff>
        </xdr:from>
        <xdr:to>
          <xdr:col>35</xdr:col>
          <xdr:colOff>152400</xdr:colOff>
          <xdr:row>94</xdr:row>
          <xdr:rowOff>212271</xdr:rowOff>
        </xdr:to>
        <xdr:sp macro="" textlink="">
          <xdr:nvSpPr>
            <xdr:cNvPr id="1108" name="Check Box 2-2-8-b2"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95</xdr:row>
          <xdr:rowOff>21771</xdr:rowOff>
        </xdr:from>
        <xdr:to>
          <xdr:col>29</xdr:col>
          <xdr:colOff>16329</xdr:colOff>
          <xdr:row>95</xdr:row>
          <xdr:rowOff>212271</xdr:rowOff>
        </xdr:to>
        <xdr:sp macro="" textlink="">
          <xdr:nvSpPr>
            <xdr:cNvPr id="1109" name="Check Box 2-2-8-b3"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96</xdr:row>
          <xdr:rowOff>43543</xdr:rowOff>
        </xdr:from>
        <xdr:to>
          <xdr:col>29</xdr:col>
          <xdr:colOff>21771</xdr:colOff>
          <xdr:row>96</xdr:row>
          <xdr:rowOff>234043</xdr:rowOff>
        </xdr:to>
        <xdr:sp macro="" textlink="">
          <xdr:nvSpPr>
            <xdr:cNvPr id="1110" name="Check Box 2-2-9-a1"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96</xdr:row>
          <xdr:rowOff>38100</xdr:rowOff>
        </xdr:from>
        <xdr:to>
          <xdr:col>33</xdr:col>
          <xdr:colOff>168729</xdr:colOff>
          <xdr:row>96</xdr:row>
          <xdr:rowOff>228600</xdr:rowOff>
        </xdr:to>
        <xdr:sp macro="" textlink="">
          <xdr:nvSpPr>
            <xdr:cNvPr id="1111" name="Check Box 2-2-9-a2"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97</xdr:row>
          <xdr:rowOff>54429</xdr:rowOff>
        </xdr:from>
        <xdr:to>
          <xdr:col>29</xdr:col>
          <xdr:colOff>21771</xdr:colOff>
          <xdr:row>97</xdr:row>
          <xdr:rowOff>244929</xdr:rowOff>
        </xdr:to>
        <xdr:sp macro="" textlink="">
          <xdr:nvSpPr>
            <xdr:cNvPr id="1112" name="Check Box 2-2-9-b1"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97</xdr:row>
          <xdr:rowOff>59871</xdr:rowOff>
        </xdr:from>
        <xdr:to>
          <xdr:col>33</xdr:col>
          <xdr:colOff>168729</xdr:colOff>
          <xdr:row>97</xdr:row>
          <xdr:rowOff>250371</xdr:rowOff>
        </xdr:to>
        <xdr:sp macro="" textlink="">
          <xdr:nvSpPr>
            <xdr:cNvPr id="1113" name="Check Box 2-2-9-b2"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98</xdr:row>
          <xdr:rowOff>43543</xdr:rowOff>
        </xdr:from>
        <xdr:to>
          <xdr:col>29</xdr:col>
          <xdr:colOff>21771</xdr:colOff>
          <xdr:row>98</xdr:row>
          <xdr:rowOff>234043</xdr:rowOff>
        </xdr:to>
        <xdr:sp macro="" textlink="">
          <xdr:nvSpPr>
            <xdr:cNvPr id="1114" name="Check Box 2-2-10-a1"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98</xdr:row>
          <xdr:rowOff>38100</xdr:rowOff>
        </xdr:from>
        <xdr:to>
          <xdr:col>34</xdr:col>
          <xdr:colOff>0</xdr:colOff>
          <xdr:row>98</xdr:row>
          <xdr:rowOff>228600</xdr:rowOff>
        </xdr:to>
        <xdr:sp macro="" textlink="">
          <xdr:nvSpPr>
            <xdr:cNvPr id="1115" name="Check Box 2-2-10-a2"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99</xdr:row>
          <xdr:rowOff>43543</xdr:rowOff>
        </xdr:from>
        <xdr:to>
          <xdr:col>29</xdr:col>
          <xdr:colOff>21771</xdr:colOff>
          <xdr:row>99</xdr:row>
          <xdr:rowOff>234043</xdr:rowOff>
        </xdr:to>
        <xdr:sp macro="" textlink="">
          <xdr:nvSpPr>
            <xdr:cNvPr id="1116" name="Check Box 2-2-10-b1"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16329</xdr:colOff>
          <xdr:row>99</xdr:row>
          <xdr:rowOff>43543</xdr:rowOff>
        </xdr:from>
        <xdr:to>
          <xdr:col>32</xdr:col>
          <xdr:colOff>38100</xdr:colOff>
          <xdr:row>99</xdr:row>
          <xdr:rowOff>234043</xdr:rowOff>
        </xdr:to>
        <xdr:sp macro="" textlink="">
          <xdr:nvSpPr>
            <xdr:cNvPr id="1117" name="Check Box 2-2-10-b2"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59871</xdr:colOff>
          <xdr:row>99</xdr:row>
          <xdr:rowOff>43543</xdr:rowOff>
        </xdr:from>
        <xdr:to>
          <xdr:col>35</xdr:col>
          <xdr:colOff>76200</xdr:colOff>
          <xdr:row>99</xdr:row>
          <xdr:rowOff>234043</xdr:rowOff>
        </xdr:to>
        <xdr:sp macro="" textlink="">
          <xdr:nvSpPr>
            <xdr:cNvPr id="1118" name="Check Box 2-2-10-b3"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100</xdr:row>
          <xdr:rowOff>43543</xdr:rowOff>
        </xdr:from>
        <xdr:to>
          <xdr:col>29</xdr:col>
          <xdr:colOff>16329</xdr:colOff>
          <xdr:row>100</xdr:row>
          <xdr:rowOff>234043</xdr:rowOff>
        </xdr:to>
        <xdr:sp macro="" textlink="">
          <xdr:nvSpPr>
            <xdr:cNvPr id="1119" name="Check Box 2-2-11-a1"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100</xdr:row>
          <xdr:rowOff>59871</xdr:rowOff>
        </xdr:from>
        <xdr:to>
          <xdr:col>34</xdr:col>
          <xdr:colOff>16329</xdr:colOff>
          <xdr:row>100</xdr:row>
          <xdr:rowOff>250371</xdr:rowOff>
        </xdr:to>
        <xdr:sp macro="" textlink="">
          <xdr:nvSpPr>
            <xdr:cNvPr id="1120" name="Check Box 2-2-11-a2"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101</xdr:row>
          <xdr:rowOff>43543</xdr:rowOff>
        </xdr:from>
        <xdr:to>
          <xdr:col>29</xdr:col>
          <xdr:colOff>21771</xdr:colOff>
          <xdr:row>101</xdr:row>
          <xdr:rowOff>234043</xdr:rowOff>
        </xdr:to>
        <xdr:sp macro="" textlink="">
          <xdr:nvSpPr>
            <xdr:cNvPr id="1121" name="Check Box 2-2-11-b1"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101</xdr:row>
          <xdr:rowOff>59871</xdr:rowOff>
        </xdr:from>
        <xdr:to>
          <xdr:col>34</xdr:col>
          <xdr:colOff>16329</xdr:colOff>
          <xdr:row>101</xdr:row>
          <xdr:rowOff>250371</xdr:rowOff>
        </xdr:to>
        <xdr:sp macro="" textlink="">
          <xdr:nvSpPr>
            <xdr:cNvPr id="1122" name="Check Box 2-2-11-b2"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102</xdr:row>
          <xdr:rowOff>54429</xdr:rowOff>
        </xdr:from>
        <xdr:to>
          <xdr:col>29</xdr:col>
          <xdr:colOff>16329</xdr:colOff>
          <xdr:row>102</xdr:row>
          <xdr:rowOff>244929</xdr:rowOff>
        </xdr:to>
        <xdr:sp macro="" textlink="">
          <xdr:nvSpPr>
            <xdr:cNvPr id="1123" name="Check Box 2-2-12-a1"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102</xdr:row>
          <xdr:rowOff>59871</xdr:rowOff>
        </xdr:from>
        <xdr:to>
          <xdr:col>34</xdr:col>
          <xdr:colOff>5443</xdr:colOff>
          <xdr:row>102</xdr:row>
          <xdr:rowOff>250371</xdr:rowOff>
        </xdr:to>
        <xdr:sp macro="" textlink="">
          <xdr:nvSpPr>
            <xdr:cNvPr id="1124" name="Check Box 2-2-12-a2"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103</xdr:row>
          <xdr:rowOff>54429</xdr:rowOff>
        </xdr:from>
        <xdr:to>
          <xdr:col>29</xdr:col>
          <xdr:colOff>21771</xdr:colOff>
          <xdr:row>103</xdr:row>
          <xdr:rowOff>244929</xdr:rowOff>
        </xdr:to>
        <xdr:sp macro="" textlink="">
          <xdr:nvSpPr>
            <xdr:cNvPr id="1125" name="Check Box 2-2-12-b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103</xdr:row>
          <xdr:rowOff>54429</xdr:rowOff>
        </xdr:from>
        <xdr:to>
          <xdr:col>34</xdr:col>
          <xdr:colOff>5443</xdr:colOff>
          <xdr:row>103</xdr:row>
          <xdr:rowOff>244929</xdr:rowOff>
        </xdr:to>
        <xdr:sp macro="" textlink="">
          <xdr:nvSpPr>
            <xdr:cNvPr id="1126" name="Check Box 2-2-12-b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104</xdr:row>
          <xdr:rowOff>32657</xdr:rowOff>
        </xdr:from>
        <xdr:to>
          <xdr:col>29</xdr:col>
          <xdr:colOff>21771</xdr:colOff>
          <xdr:row>104</xdr:row>
          <xdr:rowOff>190500</xdr:rowOff>
        </xdr:to>
        <xdr:sp macro="" textlink="">
          <xdr:nvSpPr>
            <xdr:cNvPr id="1127" name="Check Box 2-2-13-a1"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104</xdr:row>
          <xdr:rowOff>32657</xdr:rowOff>
        </xdr:from>
        <xdr:to>
          <xdr:col>31</xdr:col>
          <xdr:colOff>92529</xdr:colOff>
          <xdr:row>104</xdr:row>
          <xdr:rowOff>190500</xdr:rowOff>
        </xdr:to>
        <xdr:sp macro="" textlink="">
          <xdr:nvSpPr>
            <xdr:cNvPr id="1128" name="Check Box 2-2-13-a2"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104</xdr:row>
          <xdr:rowOff>32657</xdr:rowOff>
        </xdr:from>
        <xdr:to>
          <xdr:col>34</xdr:col>
          <xdr:colOff>0</xdr:colOff>
          <xdr:row>104</xdr:row>
          <xdr:rowOff>190500</xdr:rowOff>
        </xdr:to>
        <xdr:sp macro="" textlink="">
          <xdr:nvSpPr>
            <xdr:cNvPr id="1129" name="Check Box 2-2-13-a3"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104</xdr:row>
          <xdr:rowOff>32657</xdr:rowOff>
        </xdr:from>
        <xdr:to>
          <xdr:col>36</xdr:col>
          <xdr:colOff>59871</xdr:colOff>
          <xdr:row>104</xdr:row>
          <xdr:rowOff>190500</xdr:rowOff>
        </xdr:to>
        <xdr:sp macro="" textlink="">
          <xdr:nvSpPr>
            <xdr:cNvPr id="1130" name="Check Box 2-2-13-a4"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136071</xdr:colOff>
          <xdr:row>104</xdr:row>
          <xdr:rowOff>32657</xdr:rowOff>
        </xdr:from>
        <xdr:to>
          <xdr:col>38</xdr:col>
          <xdr:colOff>136071</xdr:colOff>
          <xdr:row>104</xdr:row>
          <xdr:rowOff>190500</xdr:rowOff>
        </xdr:to>
        <xdr:sp macro="" textlink="">
          <xdr:nvSpPr>
            <xdr:cNvPr id="1134" name="Check Box 2-2-13-a5"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105</xdr:row>
          <xdr:rowOff>16329</xdr:rowOff>
        </xdr:from>
        <xdr:to>
          <xdr:col>29</xdr:col>
          <xdr:colOff>21771</xdr:colOff>
          <xdr:row>105</xdr:row>
          <xdr:rowOff>206829</xdr:rowOff>
        </xdr:to>
        <xdr:sp macro="" textlink="">
          <xdr:nvSpPr>
            <xdr:cNvPr id="1131" name="Check Box 2-2-13-a6"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106</xdr:row>
          <xdr:rowOff>38100</xdr:rowOff>
        </xdr:from>
        <xdr:to>
          <xdr:col>29</xdr:col>
          <xdr:colOff>16329</xdr:colOff>
          <xdr:row>106</xdr:row>
          <xdr:rowOff>195943</xdr:rowOff>
        </xdr:to>
        <xdr:sp macro="" textlink="">
          <xdr:nvSpPr>
            <xdr:cNvPr id="1135" name="Check Box 2-2-13-b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54429</xdr:colOff>
          <xdr:row>106</xdr:row>
          <xdr:rowOff>38100</xdr:rowOff>
        </xdr:from>
        <xdr:to>
          <xdr:col>31</xdr:col>
          <xdr:colOff>97971</xdr:colOff>
          <xdr:row>106</xdr:row>
          <xdr:rowOff>195943</xdr:rowOff>
        </xdr:to>
        <xdr:sp macro="" textlink="">
          <xdr:nvSpPr>
            <xdr:cNvPr id="1136" name="Check Box 2-2-13-b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130629</xdr:colOff>
          <xdr:row>106</xdr:row>
          <xdr:rowOff>38100</xdr:rowOff>
        </xdr:from>
        <xdr:to>
          <xdr:col>34</xdr:col>
          <xdr:colOff>0</xdr:colOff>
          <xdr:row>106</xdr:row>
          <xdr:rowOff>195943</xdr:rowOff>
        </xdr:to>
        <xdr:sp macro="" textlink="">
          <xdr:nvSpPr>
            <xdr:cNvPr id="1137" name="Check Box 2-2-13-b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59871</xdr:colOff>
          <xdr:row>106</xdr:row>
          <xdr:rowOff>38100</xdr:rowOff>
        </xdr:from>
        <xdr:to>
          <xdr:col>36</xdr:col>
          <xdr:colOff>54429</xdr:colOff>
          <xdr:row>106</xdr:row>
          <xdr:rowOff>195943</xdr:rowOff>
        </xdr:to>
        <xdr:sp macro="" textlink="">
          <xdr:nvSpPr>
            <xdr:cNvPr id="1138" name="Check Box 2-2-13-b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130629</xdr:colOff>
          <xdr:row>106</xdr:row>
          <xdr:rowOff>38100</xdr:rowOff>
        </xdr:from>
        <xdr:to>
          <xdr:col>38</xdr:col>
          <xdr:colOff>130629</xdr:colOff>
          <xdr:row>106</xdr:row>
          <xdr:rowOff>195943</xdr:rowOff>
        </xdr:to>
        <xdr:sp macro="" textlink="">
          <xdr:nvSpPr>
            <xdr:cNvPr id="1140" name="Check Box 2-2-13-b5"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107</xdr:row>
          <xdr:rowOff>16329</xdr:rowOff>
        </xdr:from>
        <xdr:to>
          <xdr:col>29</xdr:col>
          <xdr:colOff>21771</xdr:colOff>
          <xdr:row>107</xdr:row>
          <xdr:rowOff>206829</xdr:rowOff>
        </xdr:to>
        <xdr:sp macro="" textlink="">
          <xdr:nvSpPr>
            <xdr:cNvPr id="1139" name="Check Box 2-2-13-b6"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108</xdr:row>
          <xdr:rowOff>32657</xdr:rowOff>
        </xdr:from>
        <xdr:to>
          <xdr:col>29</xdr:col>
          <xdr:colOff>21771</xdr:colOff>
          <xdr:row>108</xdr:row>
          <xdr:rowOff>190500</xdr:rowOff>
        </xdr:to>
        <xdr:sp macro="" textlink="">
          <xdr:nvSpPr>
            <xdr:cNvPr id="1141" name="Check Box 2-2-141-a1"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108</xdr:row>
          <xdr:rowOff>32657</xdr:rowOff>
        </xdr:from>
        <xdr:to>
          <xdr:col>31</xdr:col>
          <xdr:colOff>92529</xdr:colOff>
          <xdr:row>108</xdr:row>
          <xdr:rowOff>190500</xdr:rowOff>
        </xdr:to>
        <xdr:sp macro="" textlink="">
          <xdr:nvSpPr>
            <xdr:cNvPr id="1142" name="Check Box 2-2-141-a2"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108</xdr:row>
          <xdr:rowOff>32657</xdr:rowOff>
        </xdr:from>
        <xdr:to>
          <xdr:col>34</xdr:col>
          <xdr:colOff>0</xdr:colOff>
          <xdr:row>108</xdr:row>
          <xdr:rowOff>190500</xdr:rowOff>
        </xdr:to>
        <xdr:sp macro="" textlink="">
          <xdr:nvSpPr>
            <xdr:cNvPr id="1143" name="Check Box 2-2-141-a3"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108</xdr:row>
          <xdr:rowOff>32657</xdr:rowOff>
        </xdr:from>
        <xdr:to>
          <xdr:col>36</xdr:col>
          <xdr:colOff>59871</xdr:colOff>
          <xdr:row>108</xdr:row>
          <xdr:rowOff>190500</xdr:rowOff>
        </xdr:to>
        <xdr:sp macro="" textlink="">
          <xdr:nvSpPr>
            <xdr:cNvPr id="1144" name="Check Box 2-2-141-a4"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136071</xdr:colOff>
          <xdr:row>108</xdr:row>
          <xdr:rowOff>32657</xdr:rowOff>
        </xdr:from>
        <xdr:to>
          <xdr:col>38</xdr:col>
          <xdr:colOff>136071</xdr:colOff>
          <xdr:row>108</xdr:row>
          <xdr:rowOff>190500</xdr:rowOff>
        </xdr:to>
        <xdr:sp macro="" textlink="">
          <xdr:nvSpPr>
            <xdr:cNvPr id="1145" name="Check Box 2-2-141-a5"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109</xdr:row>
          <xdr:rowOff>16329</xdr:rowOff>
        </xdr:from>
        <xdr:to>
          <xdr:col>29</xdr:col>
          <xdr:colOff>16329</xdr:colOff>
          <xdr:row>109</xdr:row>
          <xdr:rowOff>206829</xdr:rowOff>
        </xdr:to>
        <xdr:sp macro="" textlink="">
          <xdr:nvSpPr>
            <xdr:cNvPr id="1146" name="Check Box 2-2-141-a6"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110</xdr:row>
          <xdr:rowOff>32657</xdr:rowOff>
        </xdr:from>
        <xdr:to>
          <xdr:col>29</xdr:col>
          <xdr:colOff>21771</xdr:colOff>
          <xdr:row>110</xdr:row>
          <xdr:rowOff>190500</xdr:rowOff>
        </xdr:to>
        <xdr:sp macro="" textlink="">
          <xdr:nvSpPr>
            <xdr:cNvPr id="1147" name="Check Box 2-2-141-b1"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110</xdr:row>
          <xdr:rowOff>32657</xdr:rowOff>
        </xdr:from>
        <xdr:to>
          <xdr:col>31</xdr:col>
          <xdr:colOff>92529</xdr:colOff>
          <xdr:row>110</xdr:row>
          <xdr:rowOff>190500</xdr:rowOff>
        </xdr:to>
        <xdr:sp macro="" textlink="">
          <xdr:nvSpPr>
            <xdr:cNvPr id="1148" name="Check Box 2-2-141-b2"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110</xdr:row>
          <xdr:rowOff>32657</xdr:rowOff>
        </xdr:from>
        <xdr:to>
          <xdr:col>34</xdr:col>
          <xdr:colOff>0</xdr:colOff>
          <xdr:row>110</xdr:row>
          <xdr:rowOff>190500</xdr:rowOff>
        </xdr:to>
        <xdr:sp macro="" textlink="">
          <xdr:nvSpPr>
            <xdr:cNvPr id="1149" name="Check Box 2-2-141-b3"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110</xdr:row>
          <xdr:rowOff>32657</xdr:rowOff>
        </xdr:from>
        <xdr:to>
          <xdr:col>36</xdr:col>
          <xdr:colOff>59871</xdr:colOff>
          <xdr:row>110</xdr:row>
          <xdr:rowOff>190500</xdr:rowOff>
        </xdr:to>
        <xdr:sp macro="" textlink="">
          <xdr:nvSpPr>
            <xdr:cNvPr id="1150" name="Check Box 2-2-141-b4"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136071</xdr:colOff>
          <xdr:row>110</xdr:row>
          <xdr:rowOff>32657</xdr:rowOff>
        </xdr:from>
        <xdr:to>
          <xdr:col>38</xdr:col>
          <xdr:colOff>136071</xdr:colOff>
          <xdr:row>110</xdr:row>
          <xdr:rowOff>190500</xdr:rowOff>
        </xdr:to>
        <xdr:sp macro="" textlink="">
          <xdr:nvSpPr>
            <xdr:cNvPr id="1151" name="Check Box 2-2-141-b5"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111</xdr:row>
          <xdr:rowOff>16329</xdr:rowOff>
        </xdr:from>
        <xdr:to>
          <xdr:col>29</xdr:col>
          <xdr:colOff>16329</xdr:colOff>
          <xdr:row>111</xdr:row>
          <xdr:rowOff>206829</xdr:rowOff>
        </xdr:to>
        <xdr:sp macro="" textlink="">
          <xdr:nvSpPr>
            <xdr:cNvPr id="1152" name="Check Box 2-2-141-b6"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112</xdr:row>
          <xdr:rowOff>32657</xdr:rowOff>
        </xdr:from>
        <xdr:to>
          <xdr:col>29</xdr:col>
          <xdr:colOff>21771</xdr:colOff>
          <xdr:row>112</xdr:row>
          <xdr:rowOff>190500</xdr:rowOff>
        </xdr:to>
        <xdr:sp macro="" textlink="">
          <xdr:nvSpPr>
            <xdr:cNvPr id="1153" name="Check Box 2-2-142-a1"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112</xdr:row>
          <xdr:rowOff>32657</xdr:rowOff>
        </xdr:from>
        <xdr:to>
          <xdr:col>31</xdr:col>
          <xdr:colOff>97971</xdr:colOff>
          <xdr:row>112</xdr:row>
          <xdr:rowOff>190500</xdr:rowOff>
        </xdr:to>
        <xdr:sp macro="" textlink="">
          <xdr:nvSpPr>
            <xdr:cNvPr id="1154" name="Check Box 2-2-142-a2"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112</xdr:row>
          <xdr:rowOff>32657</xdr:rowOff>
        </xdr:from>
        <xdr:to>
          <xdr:col>34</xdr:col>
          <xdr:colOff>0</xdr:colOff>
          <xdr:row>112</xdr:row>
          <xdr:rowOff>190500</xdr:rowOff>
        </xdr:to>
        <xdr:sp macro="" textlink="">
          <xdr:nvSpPr>
            <xdr:cNvPr id="1155" name="Check Box 2-2-142-a3"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112</xdr:row>
          <xdr:rowOff>32657</xdr:rowOff>
        </xdr:from>
        <xdr:to>
          <xdr:col>36</xdr:col>
          <xdr:colOff>59871</xdr:colOff>
          <xdr:row>112</xdr:row>
          <xdr:rowOff>190500</xdr:rowOff>
        </xdr:to>
        <xdr:sp macro="" textlink="">
          <xdr:nvSpPr>
            <xdr:cNvPr id="1156" name="Check Box 2-2-142-a4"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136071</xdr:colOff>
          <xdr:row>112</xdr:row>
          <xdr:rowOff>32657</xdr:rowOff>
        </xdr:from>
        <xdr:to>
          <xdr:col>38</xdr:col>
          <xdr:colOff>136071</xdr:colOff>
          <xdr:row>112</xdr:row>
          <xdr:rowOff>190500</xdr:rowOff>
        </xdr:to>
        <xdr:sp macro="" textlink="">
          <xdr:nvSpPr>
            <xdr:cNvPr id="1157" name="Check Box 2-2-142-a5"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113</xdr:row>
          <xdr:rowOff>21771</xdr:rowOff>
        </xdr:from>
        <xdr:to>
          <xdr:col>29</xdr:col>
          <xdr:colOff>21771</xdr:colOff>
          <xdr:row>113</xdr:row>
          <xdr:rowOff>212271</xdr:rowOff>
        </xdr:to>
        <xdr:sp macro="" textlink="">
          <xdr:nvSpPr>
            <xdr:cNvPr id="1158" name="Check Box 2-2-142-a6"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114</xdr:row>
          <xdr:rowOff>32657</xdr:rowOff>
        </xdr:from>
        <xdr:to>
          <xdr:col>29</xdr:col>
          <xdr:colOff>21771</xdr:colOff>
          <xdr:row>114</xdr:row>
          <xdr:rowOff>190500</xdr:rowOff>
        </xdr:to>
        <xdr:sp macro="" textlink="">
          <xdr:nvSpPr>
            <xdr:cNvPr id="1159" name="Check Box 2-2-142-b1"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114</xdr:row>
          <xdr:rowOff>32657</xdr:rowOff>
        </xdr:from>
        <xdr:to>
          <xdr:col>31</xdr:col>
          <xdr:colOff>97971</xdr:colOff>
          <xdr:row>114</xdr:row>
          <xdr:rowOff>190500</xdr:rowOff>
        </xdr:to>
        <xdr:sp macro="" textlink="">
          <xdr:nvSpPr>
            <xdr:cNvPr id="1160" name="Check Box 2-2-142-b2"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114</xdr:row>
          <xdr:rowOff>32657</xdr:rowOff>
        </xdr:from>
        <xdr:to>
          <xdr:col>34</xdr:col>
          <xdr:colOff>0</xdr:colOff>
          <xdr:row>114</xdr:row>
          <xdr:rowOff>190500</xdr:rowOff>
        </xdr:to>
        <xdr:sp macro="" textlink="">
          <xdr:nvSpPr>
            <xdr:cNvPr id="1161" name="Check Box 2-2-142-b3"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114</xdr:row>
          <xdr:rowOff>32657</xdr:rowOff>
        </xdr:from>
        <xdr:to>
          <xdr:col>36</xdr:col>
          <xdr:colOff>92529</xdr:colOff>
          <xdr:row>114</xdr:row>
          <xdr:rowOff>223157</xdr:rowOff>
        </xdr:to>
        <xdr:sp macro="" textlink="">
          <xdr:nvSpPr>
            <xdr:cNvPr id="1162" name="Check Box 2-2-142-b4"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136071</xdr:colOff>
          <xdr:row>114</xdr:row>
          <xdr:rowOff>32657</xdr:rowOff>
        </xdr:from>
        <xdr:to>
          <xdr:col>38</xdr:col>
          <xdr:colOff>136071</xdr:colOff>
          <xdr:row>114</xdr:row>
          <xdr:rowOff>190500</xdr:rowOff>
        </xdr:to>
        <xdr:sp macro="" textlink="">
          <xdr:nvSpPr>
            <xdr:cNvPr id="1163" name="Check Box 2-2-142-b5"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115</xdr:row>
          <xdr:rowOff>21771</xdr:rowOff>
        </xdr:from>
        <xdr:to>
          <xdr:col>29</xdr:col>
          <xdr:colOff>21771</xdr:colOff>
          <xdr:row>115</xdr:row>
          <xdr:rowOff>212271</xdr:rowOff>
        </xdr:to>
        <xdr:sp macro="" textlink="">
          <xdr:nvSpPr>
            <xdr:cNvPr id="1164" name="Check Box 2-2-142-b6"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116</xdr:row>
          <xdr:rowOff>43543</xdr:rowOff>
        </xdr:from>
        <xdr:to>
          <xdr:col>29</xdr:col>
          <xdr:colOff>21771</xdr:colOff>
          <xdr:row>116</xdr:row>
          <xdr:rowOff>234043</xdr:rowOff>
        </xdr:to>
        <xdr:sp macro="" textlink="">
          <xdr:nvSpPr>
            <xdr:cNvPr id="1165" name="Check Box 2-2-143-a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116</xdr:row>
          <xdr:rowOff>59871</xdr:rowOff>
        </xdr:from>
        <xdr:to>
          <xdr:col>34</xdr:col>
          <xdr:colOff>0</xdr:colOff>
          <xdr:row>116</xdr:row>
          <xdr:rowOff>250371</xdr:rowOff>
        </xdr:to>
        <xdr:sp macro="" textlink="">
          <xdr:nvSpPr>
            <xdr:cNvPr id="1166" name="Check Box 2-2-143-a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117</xdr:row>
          <xdr:rowOff>43543</xdr:rowOff>
        </xdr:from>
        <xdr:to>
          <xdr:col>29</xdr:col>
          <xdr:colOff>21771</xdr:colOff>
          <xdr:row>117</xdr:row>
          <xdr:rowOff>234043</xdr:rowOff>
        </xdr:to>
        <xdr:sp macro="" textlink="">
          <xdr:nvSpPr>
            <xdr:cNvPr id="1167" name="Check Box 2-2-143-b1"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117</xdr:row>
          <xdr:rowOff>59871</xdr:rowOff>
        </xdr:from>
        <xdr:to>
          <xdr:col>34</xdr:col>
          <xdr:colOff>0</xdr:colOff>
          <xdr:row>117</xdr:row>
          <xdr:rowOff>250371</xdr:rowOff>
        </xdr:to>
        <xdr:sp macro="" textlink="">
          <xdr:nvSpPr>
            <xdr:cNvPr id="1168" name="Check Box 2-2-143-b2"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118</xdr:row>
          <xdr:rowOff>43543</xdr:rowOff>
        </xdr:from>
        <xdr:to>
          <xdr:col>29</xdr:col>
          <xdr:colOff>21771</xdr:colOff>
          <xdr:row>118</xdr:row>
          <xdr:rowOff>234043</xdr:rowOff>
        </xdr:to>
        <xdr:sp macro="" textlink="">
          <xdr:nvSpPr>
            <xdr:cNvPr id="1169" name="Check Box 2-2-144-a1"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118</xdr:row>
          <xdr:rowOff>59871</xdr:rowOff>
        </xdr:from>
        <xdr:to>
          <xdr:col>34</xdr:col>
          <xdr:colOff>0</xdr:colOff>
          <xdr:row>118</xdr:row>
          <xdr:rowOff>250371</xdr:rowOff>
        </xdr:to>
        <xdr:sp macro="" textlink="">
          <xdr:nvSpPr>
            <xdr:cNvPr id="1170" name="Check Box 2-2-144-a2"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119</xdr:row>
          <xdr:rowOff>43543</xdr:rowOff>
        </xdr:from>
        <xdr:to>
          <xdr:col>29</xdr:col>
          <xdr:colOff>21771</xdr:colOff>
          <xdr:row>119</xdr:row>
          <xdr:rowOff>234043</xdr:rowOff>
        </xdr:to>
        <xdr:sp macro="" textlink="">
          <xdr:nvSpPr>
            <xdr:cNvPr id="1171" name="Check Box 2-2-144-b1"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157843</xdr:colOff>
          <xdr:row>119</xdr:row>
          <xdr:rowOff>59871</xdr:rowOff>
        </xdr:from>
        <xdr:to>
          <xdr:col>34</xdr:col>
          <xdr:colOff>0</xdr:colOff>
          <xdr:row>119</xdr:row>
          <xdr:rowOff>250371</xdr:rowOff>
        </xdr:to>
        <xdr:sp macro="" textlink="">
          <xdr:nvSpPr>
            <xdr:cNvPr id="1172" name="Check Box 2-2-144-b2"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120</xdr:row>
          <xdr:rowOff>43543</xdr:rowOff>
        </xdr:from>
        <xdr:to>
          <xdr:col>29</xdr:col>
          <xdr:colOff>21771</xdr:colOff>
          <xdr:row>120</xdr:row>
          <xdr:rowOff>190500</xdr:rowOff>
        </xdr:to>
        <xdr:sp macro="" textlink="">
          <xdr:nvSpPr>
            <xdr:cNvPr id="1173" name="Check Box 2-2-151-a1"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120</xdr:row>
          <xdr:rowOff>43543</xdr:rowOff>
        </xdr:from>
        <xdr:to>
          <xdr:col>31</xdr:col>
          <xdr:colOff>97971</xdr:colOff>
          <xdr:row>120</xdr:row>
          <xdr:rowOff>190500</xdr:rowOff>
        </xdr:to>
        <xdr:sp macro="" textlink="">
          <xdr:nvSpPr>
            <xdr:cNvPr id="1174" name="Check Box 2-2-151-a2"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120</xdr:row>
          <xdr:rowOff>43543</xdr:rowOff>
        </xdr:from>
        <xdr:to>
          <xdr:col>34</xdr:col>
          <xdr:colOff>38100</xdr:colOff>
          <xdr:row>120</xdr:row>
          <xdr:rowOff>168729</xdr:rowOff>
        </xdr:to>
        <xdr:sp macro="" textlink="">
          <xdr:nvSpPr>
            <xdr:cNvPr id="1175" name="Check Box 2-2-151-a3"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120</xdr:row>
          <xdr:rowOff>43543</xdr:rowOff>
        </xdr:from>
        <xdr:to>
          <xdr:col>36</xdr:col>
          <xdr:colOff>54429</xdr:colOff>
          <xdr:row>120</xdr:row>
          <xdr:rowOff>206829</xdr:rowOff>
        </xdr:to>
        <xdr:sp macro="" textlink="">
          <xdr:nvSpPr>
            <xdr:cNvPr id="1176" name="Check Box 2-2-151-a4"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121</xdr:row>
          <xdr:rowOff>5443</xdr:rowOff>
        </xdr:from>
        <xdr:to>
          <xdr:col>29</xdr:col>
          <xdr:colOff>21771</xdr:colOff>
          <xdr:row>121</xdr:row>
          <xdr:rowOff>206829</xdr:rowOff>
        </xdr:to>
        <xdr:sp macro="" textlink="">
          <xdr:nvSpPr>
            <xdr:cNvPr id="1178" name="Check Box 2-2-151-a5"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122</xdr:row>
          <xdr:rowOff>43543</xdr:rowOff>
        </xdr:from>
        <xdr:to>
          <xdr:col>29</xdr:col>
          <xdr:colOff>21771</xdr:colOff>
          <xdr:row>122</xdr:row>
          <xdr:rowOff>190500</xdr:rowOff>
        </xdr:to>
        <xdr:sp macro="" textlink="">
          <xdr:nvSpPr>
            <xdr:cNvPr id="1179" name="Check Box 2-2-151-b1"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122</xdr:row>
          <xdr:rowOff>43543</xdr:rowOff>
        </xdr:from>
        <xdr:to>
          <xdr:col>31</xdr:col>
          <xdr:colOff>97971</xdr:colOff>
          <xdr:row>122</xdr:row>
          <xdr:rowOff>190500</xdr:rowOff>
        </xdr:to>
        <xdr:sp macro="" textlink="">
          <xdr:nvSpPr>
            <xdr:cNvPr id="1180" name="Check Box 2-2-151-b2"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122</xdr:row>
          <xdr:rowOff>43543</xdr:rowOff>
        </xdr:from>
        <xdr:to>
          <xdr:col>34</xdr:col>
          <xdr:colOff>0</xdr:colOff>
          <xdr:row>122</xdr:row>
          <xdr:rowOff>190500</xdr:rowOff>
        </xdr:to>
        <xdr:sp macro="" textlink="">
          <xdr:nvSpPr>
            <xdr:cNvPr id="1181" name="Check Box 2-2-151-b3"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122</xdr:row>
          <xdr:rowOff>43543</xdr:rowOff>
        </xdr:from>
        <xdr:to>
          <xdr:col>36</xdr:col>
          <xdr:colOff>59871</xdr:colOff>
          <xdr:row>122</xdr:row>
          <xdr:rowOff>190500</xdr:rowOff>
        </xdr:to>
        <xdr:sp macro="" textlink="">
          <xdr:nvSpPr>
            <xdr:cNvPr id="1182" name="Check Box 2-2-151-b4"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123</xdr:row>
          <xdr:rowOff>5443</xdr:rowOff>
        </xdr:from>
        <xdr:to>
          <xdr:col>29</xdr:col>
          <xdr:colOff>21771</xdr:colOff>
          <xdr:row>123</xdr:row>
          <xdr:rowOff>206829</xdr:rowOff>
        </xdr:to>
        <xdr:sp macro="" textlink="">
          <xdr:nvSpPr>
            <xdr:cNvPr id="1184" name="Check Box 2-2-151-b5"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124</xdr:row>
          <xdr:rowOff>43543</xdr:rowOff>
        </xdr:from>
        <xdr:to>
          <xdr:col>29</xdr:col>
          <xdr:colOff>21771</xdr:colOff>
          <xdr:row>124</xdr:row>
          <xdr:rowOff>190500</xdr:rowOff>
        </xdr:to>
        <xdr:sp macro="" textlink="">
          <xdr:nvSpPr>
            <xdr:cNvPr id="1190" name="Check Box 2-2-152-a1"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124</xdr:row>
          <xdr:rowOff>43543</xdr:rowOff>
        </xdr:from>
        <xdr:to>
          <xdr:col>31</xdr:col>
          <xdr:colOff>97971</xdr:colOff>
          <xdr:row>124</xdr:row>
          <xdr:rowOff>190500</xdr:rowOff>
        </xdr:to>
        <xdr:sp macro="" textlink="">
          <xdr:nvSpPr>
            <xdr:cNvPr id="1191" name="Check Box 2-2-152-a2"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130629</xdr:colOff>
          <xdr:row>124</xdr:row>
          <xdr:rowOff>54429</xdr:rowOff>
        </xdr:from>
        <xdr:to>
          <xdr:col>34</xdr:col>
          <xdr:colOff>38100</xdr:colOff>
          <xdr:row>124</xdr:row>
          <xdr:rowOff>152400</xdr:rowOff>
        </xdr:to>
        <xdr:sp macro="" textlink="">
          <xdr:nvSpPr>
            <xdr:cNvPr id="1192" name="Check Box 2-2-152-a3"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124</xdr:row>
          <xdr:rowOff>43543</xdr:rowOff>
        </xdr:from>
        <xdr:to>
          <xdr:col>36</xdr:col>
          <xdr:colOff>59871</xdr:colOff>
          <xdr:row>124</xdr:row>
          <xdr:rowOff>190500</xdr:rowOff>
        </xdr:to>
        <xdr:sp macro="" textlink="">
          <xdr:nvSpPr>
            <xdr:cNvPr id="1193" name="Check Box 2-2-152-a4"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125</xdr:row>
          <xdr:rowOff>5443</xdr:rowOff>
        </xdr:from>
        <xdr:to>
          <xdr:col>29</xdr:col>
          <xdr:colOff>21771</xdr:colOff>
          <xdr:row>125</xdr:row>
          <xdr:rowOff>206829</xdr:rowOff>
        </xdr:to>
        <xdr:sp macro="" textlink="">
          <xdr:nvSpPr>
            <xdr:cNvPr id="1194" name="Check Box 2-2-152-a5"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126</xdr:row>
          <xdr:rowOff>43543</xdr:rowOff>
        </xdr:from>
        <xdr:to>
          <xdr:col>29</xdr:col>
          <xdr:colOff>21771</xdr:colOff>
          <xdr:row>126</xdr:row>
          <xdr:rowOff>190500</xdr:rowOff>
        </xdr:to>
        <xdr:sp macro="" textlink="">
          <xdr:nvSpPr>
            <xdr:cNvPr id="1195" name="Check Box 2-2-152-b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126</xdr:row>
          <xdr:rowOff>43543</xdr:rowOff>
        </xdr:from>
        <xdr:to>
          <xdr:col>31</xdr:col>
          <xdr:colOff>97971</xdr:colOff>
          <xdr:row>126</xdr:row>
          <xdr:rowOff>190500</xdr:rowOff>
        </xdr:to>
        <xdr:sp macro="" textlink="">
          <xdr:nvSpPr>
            <xdr:cNvPr id="1196" name="Check Box 2-2-152-b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126</xdr:row>
          <xdr:rowOff>43543</xdr:rowOff>
        </xdr:from>
        <xdr:to>
          <xdr:col>34</xdr:col>
          <xdr:colOff>0</xdr:colOff>
          <xdr:row>126</xdr:row>
          <xdr:rowOff>190500</xdr:rowOff>
        </xdr:to>
        <xdr:sp macro="" textlink="">
          <xdr:nvSpPr>
            <xdr:cNvPr id="1197" name="Check Box 2-2-152-b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126</xdr:row>
          <xdr:rowOff>43543</xdr:rowOff>
        </xdr:from>
        <xdr:to>
          <xdr:col>36</xdr:col>
          <xdr:colOff>59871</xdr:colOff>
          <xdr:row>126</xdr:row>
          <xdr:rowOff>190500</xdr:rowOff>
        </xdr:to>
        <xdr:sp macro="" textlink="">
          <xdr:nvSpPr>
            <xdr:cNvPr id="1198" name="Check Box 2-2-152-b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127</xdr:row>
          <xdr:rowOff>5443</xdr:rowOff>
        </xdr:from>
        <xdr:to>
          <xdr:col>29</xdr:col>
          <xdr:colOff>21771</xdr:colOff>
          <xdr:row>127</xdr:row>
          <xdr:rowOff>206829</xdr:rowOff>
        </xdr:to>
        <xdr:sp macro="" textlink="">
          <xdr:nvSpPr>
            <xdr:cNvPr id="1199" name="Check Box 2-2-152-b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128</xdr:row>
          <xdr:rowOff>43543</xdr:rowOff>
        </xdr:from>
        <xdr:to>
          <xdr:col>29</xdr:col>
          <xdr:colOff>21771</xdr:colOff>
          <xdr:row>128</xdr:row>
          <xdr:rowOff>190500</xdr:rowOff>
        </xdr:to>
        <xdr:sp macro="" textlink="">
          <xdr:nvSpPr>
            <xdr:cNvPr id="1200" name="Check Box 2-2-153-a1"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128</xdr:row>
          <xdr:rowOff>43543</xdr:rowOff>
        </xdr:from>
        <xdr:to>
          <xdr:col>31</xdr:col>
          <xdr:colOff>97971</xdr:colOff>
          <xdr:row>128</xdr:row>
          <xdr:rowOff>190500</xdr:rowOff>
        </xdr:to>
        <xdr:sp macro="" textlink="">
          <xdr:nvSpPr>
            <xdr:cNvPr id="1201" name="Check Box 2-2-153-a2"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128</xdr:row>
          <xdr:rowOff>43543</xdr:rowOff>
        </xdr:from>
        <xdr:to>
          <xdr:col>34</xdr:col>
          <xdr:colOff>38100</xdr:colOff>
          <xdr:row>128</xdr:row>
          <xdr:rowOff>168729</xdr:rowOff>
        </xdr:to>
        <xdr:sp macro="" textlink="">
          <xdr:nvSpPr>
            <xdr:cNvPr id="1202" name="Check Box 2-2-153-a3"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128</xdr:row>
          <xdr:rowOff>43543</xdr:rowOff>
        </xdr:from>
        <xdr:to>
          <xdr:col>36</xdr:col>
          <xdr:colOff>59871</xdr:colOff>
          <xdr:row>128</xdr:row>
          <xdr:rowOff>206829</xdr:rowOff>
        </xdr:to>
        <xdr:sp macro="" textlink="">
          <xdr:nvSpPr>
            <xdr:cNvPr id="1203" name="Check Box 2-2-153-a4"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129</xdr:row>
          <xdr:rowOff>5443</xdr:rowOff>
        </xdr:from>
        <xdr:to>
          <xdr:col>29</xdr:col>
          <xdr:colOff>21771</xdr:colOff>
          <xdr:row>129</xdr:row>
          <xdr:rowOff>206829</xdr:rowOff>
        </xdr:to>
        <xdr:sp macro="" textlink="">
          <xdr:nvSpPr>
            <xdr:cNvPr id="1204" name="Check Box 2-2-153-a5"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130</xdr:row>
          <xdr:rowOff>43543</xdr:rowOff>
        </xdr:from>
        <xdr:to>
          <xdr:col>29</xdr:col>
          <xdr:colOff>21771</xdr:colOff>
          <xdr:row>130</xdr:row>
          <xdr:rowOff>190500</xdr:rowOff>
        </xdr:to>
        <xdr:sp macro="" textlink="">
          <xdr:nvSpPr>
            <xdr:cNvPr id="1205" name="Check Box 2-2-153-b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130</xdr:row>
          <xdr:rowOff>43543</xdr:rowOff>
        </xdr:from>
        <xdr:to>
          <xdr:col>31</xdr:col>
          <xdr:colOff>97971</xdr:colOff>
          <xdr:row>130</xdr:row>
          <xdr:rowOff>190500</xdr:rowOff>
        </xdr:to>
        <xdr:sp macro="" textlink="">
          <xdr:nvSpPr>
            <xdr:cNvPr id="1206" name="Check Box 2-2-153-b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130</xdr:row>
          <xdr:rowOff>43543</xdr:rowOff>
        </xdr:from>
        <xdr:to>
          <xdr:col>34</xdr:col>
          <xdr:colOff>0</xdr:colOff>
          <xdr:row>130</xdr:row>
          <xdr:rowOff>190500</xdr:rowOff>
        </xdr:to>
        <xdr:sp macro="" textlink="">
          <xdr:nvSpPr>
            <xdr:cNvPr id="1207" name="Check Box 2-2-153-b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130</xdr:row>
          <xdr:rowOff>43543</xdr:rowOff>
        </xdr:from>
        <xdr:to>
          <xdr:col>36</xdr:col>
          <xdr:colOff>59871</xdr:colOff>
          <xdr:row>130</xdr:row>
          <xdr:rowOff>190500</xdr:rowOff>
        </xdr:to>
        <xdr:sp macro="" textlink="">
          <xdr:nvSpPr>
            <xdr:cNvPr id="1208" name="Check Box 2-2-153-b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131</xdr:row>
          <xdr:rowOff>5443</xdr:rowOff>
        </xdr:from>
        <xdr:to>
          <xdr:col>29</xdr:col>
          <xdr:colOff>21771</xdr:colOff>
          <xdr:row>131</xdr:row>
          <xdr:rowOff>206829</xdr:rowOff>
        </xdr:to>
        <xdr:sp macro="" textlink="">
          <xdr:nvSpPr>
            <xdr:cNvPr id="1209" name="Check Box 2-2-153-b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132</xdr:row>
          <xdr:rowOff>43543</xdr:rowOff>
        </xdr:from>
        <xdr:to>
          <xdr:col>29</xdr:col>
          <xdr:colOff>21771</xdr:colOff>
          <xdr:row>132</xdr:row>
          <xdr:rowOff>190500</xdr:rowOff>
        </xdr:to>
        <xdr:sp macro="" textlink="">
          <xdr:nvSpPr>
            <xdr:cNvPr id="1220" name="Check Box 2-2-154-a1"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132</xdr:row>
          <xdr:rowOff>43543</xdr:rowOff>
        </xdr:from>
        <xdr:to>
          <xdr:col>31</xdr:col>
          <xdr:colOff>97971</xdr:colOff>
          <xdr:row>132</xdr:row>
          <xdr:rowOff>190500</xdr:rowOff>
        </xdr:to>
        <xdr:sp macro="" textlink="">
          <xdr:nvSpPr>
            <xdr:cNvPr id="1221" name="Check Box 2-2-154-a2"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130629</xdr:colOff>
          <xdr:row>132</xdr:row>
          <xdr:rowOff>43543</xdr:rowOff>
        </xdr:from>
        <xdr:to>
          <xdr:col>33</xdr:col>
          <xdr:colOff>136071</xdr:colOff>
          <xdr:row>132</xdr:row>
          <xdr:rowOff>190500</xdr:rowOff>
        </xdr:to>
        <xdr:sp macro="" textlink="">
          <xdr:nvSpPr>
            <xdr:cNvPr id="1222" name="Check Box 2-2-154-a3"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132</xdr:row>
          <xdr:rowOff>43543</xdr:rowOff>
        </xdr:from>
        <xdr:to>
          <xdr:col>36</xdr:col>
          <xdr:colOff>59871</xdr:colOff>
          <xdr:row>132</xdr:row>
          <xdr:rowOff>206829</xdr:rowOff>
        </xdr:to>
        <xdr:sp macro="" textlink="">
          <xdr:nvSpPr>
            <xdr:cNvPr id="1223" name="Check Box 2-2-154-a4"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133</xdr:row>
          <xdr:rowOff>5443</xdr:rowOff>
        </xdr:from>
        <xdr:to>
          <xdr:col>29</xdr:col>
          <xdr:colOff>21771</xdr:colOff>
          <xdr:row>133</xdr:row>
          <xdr:rowOff>206829</xdr:rowOff>
        </xdr:to>
        <xdr:sp macro="" textlink="">
          <xdr:nvSpPr>
            <xdr:cNvPr id="1224" name="Check Box 2-2-154-a5"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134</xdr:row>
          <xdr:rowOff>43543</xdr:rowOff>
        </xdr:from>
        <xdr:to>
          <xdr:col>29</xdr:col>
          <xdr:colOff>21771</xdr:colOff>
          <xdr:row>134</xdr:row>
          <xdr:rowOff>190500</xdr:rowOff>
        </xdr:to>
        <xdr:sp macro="" textlink="">
          <xdr:nvSpPr>
            <xdr:cNvPr id="1225" name="Check Box 2-2-154-b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59871</xdr:colOff>
          <xdr:row>134</xdr:row>
          <xdr:rowOff>43543</xdr:rowOff>
        </xdr:from>
        <xdr:to>
          <xdr:col>31</xdr:col>
          <xdr:colOff>97971</xdr:colOff>
          <xdr:row>134</xdr:row>
          <xdr:rowOff>190500</xdr:rowOff>
        </xdr:to>
        <xdr:sp macro="" textlink="">
          <xdr:nvSpPr>
            <xdr:cNvPr id="1226" name="Check Box 2-2-154-b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134</xdr:row>
          <xdr:rowOff>43543</xdr:rowOff>
        </xdr:from>
        <xdr:to>
          <xdr:col>34</xdr:col>
          <xdr:colOff>0</xdr:colOff>
          <xdr:row>134</xdr:row>
          <xdr:rowOff>190500</xdr:rowOff>
        </xdr:to>
        <xdr:sp macro="" textlink="">
          <xdr:nvSpPr>
            <xdr:cNvPr id="1227" name="Check Box 2-2-154-b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54429</xdr:colOff>
          <xdr:row>134</xdr:row>
          <xdr:rowOff>43543</xdr:rowOff>
        </xdr:from>
        <xdr:to>
          <xdr:col>36</xdr:col>
          <xdr:colOff>59871</xdr:colOff>
          <xdr:row>134</xdr:row>
          <xdr:rowOff>190500</xdr:rowOff>
        </xdr:to>
        <xdr:sp macro="" textlink="">
          <xdr:nvSpPr>
            <xdr:cNvPr id="1228" name="Check Box 2-2-154-b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135</xdr:row>
          <xdr:rowOff>5443</xdr:rowOff>
        </xdr:from>
        <xdr:to>
          <xdr:col>29</xdr:col>
          <xdr:colOff>21771</xdr:colOff>
          <xdr:row>135</xdr:row>
          <xdr:rowOff>206829</xdr:rowOff>
        </xdr:to>
        <xdr:sp macro="" textlink="">
          <xdr:nvSpPr>
            <xdr:cNvPr id="1229" name="Check Box 2-2-154-b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136</xdr:row>
          <xdr:rowOff>54429</xdr:rowOff>
        </xdr:from>
        <xdr:to>
          <xdr:col>29</xdr:col>
          <xdr:colOff>21771</xdr:colOff>
          <xdr:row>136</xdr:row>
          <xdr:rowOff>250371</xdr:rowOff>
        </xdr:to>
        <xdr:sp macro="" textlink="">
          <xdr:nvSpPr>
            <xdr:cNvPr id="1234" name="Check Box 2-2-16-a1"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136</xdr:row>
          <xdr:rowOff>54429</xdr:rowOff>
        </xdr:from>
        <xdr:to>
          <xdr:col>32</xdr:col>
          <xdr:colOff>38100</xdr:colOff>
          <xdr:row>136</xdr:row>
          <xdr:rowOff>250371</xdr:rowOff>
        </xdr:to>
        <xdr:sp macro="" textlink="">
          <xdr:nvSpPr>
            <xdr:cNvPr id="1235" name="Check Box 2-2-16-a2"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136</xdr:row>
          <xdr:rowOff>54429</xdr:rowOff>
        </xdr:from>
        <xdr:to>
          <xdr:col>35</xdr:col>
          <xdr:colOff>76200</xdr:colOff>
          <xdr:row>136</xdr:row>
          <xdr:rowOff>250371</xdr:rowOff>
        </xdr:to>
        <xdr:sp macro="" textlink="">
          <xdr:nvSpPr>
            <xdr:cNvPr id="1236" name="Check Box 2-2-16-a3"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137</xdr:row>
          <xdr:rowOff>54429</xdr:rowOff>
        </xdr:from>
        <xdr:to>
          <xdr:col>29</xdr:col>
          <xdr:colOff>21771</xdr:colOff>
          <xdr:row>137</xdr:row>
          <xdr:rowOff>250371</xdr:rowOff>
        </xdr:to>
        <xdr:sp macro="" textlink="">
          <xdr:nvSpPr>
            <xdr:cNvPr id="1237" name="Check Box 2-2-16-b1"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137</xdr:row>
          <xdr:rowOff>54429</xdr:rowOff>
        </xdr:from>
        <xdr:to>
          <xdr:col>32</xdr:col>
          <xdr:colOff>38100</xdr:colOff>
          <xdr:row>137</xdr:row>
          <xdr:rowOff>250371</xdr:rowOff>
        </xdr:to>
        <xdr:sp macro="" textlink="">
          <xdr:nvSpPr>
            <xdr:cNvPr id="1238" name="Check Box 2-2-16-b2"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137</xdr:row>
          <xdr:rowOff>54429</xdr:rowOff>
        </xdr:from>
        <xdr:to>
          <xdr:col>35</xdr:col>
          <xdr:colOff>76200</xdr:colOff>
          <xdr:row>137</xdr:row>
          <xdr:rowOff>250371</xdr:rowOff>
        </xdr:to>
        <xdr:sp macro="" textlink="">
          <xdr:nvSpPr>
            <xdr:cNvPr id="1239" name="Check Box 2-2-16-b3"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138</xdr:row>
          <xdr:rowOff>54429</xdr:rowOff>
        </xdr:from>
        <xdr:to>
          <xdr:col>29</xdr:col>
          <xdr:colOff>21771</xdr:colOff>
          <xdr:row>138</xdr:row>
          <xdr:rowOff>250371</xdr:rowOff>
        </xdr:to>
        <xdr:sp macro="" textlink="">
          <xdr:nvSpPr>
            <xdr:cNvPr id="1240" name="Check Box 2-2-17-a1"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138</xdr:row>
          <xdr:rowOff>54429</xdr:rowOff>
        </xdr:from>
        <xdr:to>
          <xdr:col>32</xdr:col>
          <xdr:colOff>38100</xdr:colOff>
          <xdr:row>138</xdr:row>
          <xdr:rowOff>250371</xdr:rowOff>
        </xdr:to>
        <xdr:sp macro="" textlink="">
          <xdr:nvSpPr>
            <xdr:cNvPr id="1241" name="Check Box 2-2-17-a2"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138</xdr:row>
          <xdr:rowOff>54429</xdr:rowOff>
        </xdr:from>
        <xdr:to>
          <xdr:col>35</xdr:col>
          <xdr:colOff>76200</xdr:colOff>
          <xdr:row>138</xdr:row>
          <xdr:rowOff>250371</xdr:rowOff>
        </xdr:to>
        <xdr:sp macro="" textlink="">
          <xdr:nvSpPr>
            <xdr:cNvPr id="1242" name="Check Box 2-2-17-a3"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139</xdr:row>
          <xdr:rowOff>54429</xdr:rowOff>
        </xdr:from>
        <xdr:to>
          <xdr:col>29</xdr:col>
          <xdr:colOff>21771</xdr:colOff>
          <xdr:row>139</xdr:row>
          <xdr:rowOff>250371</xdr:rowOff>
        </xdr:to>
        <xdr:sp macro="" textlink="">
          <xdr:nvSpPr>
            <xdr:cNvPr id="1243" name="Check Box 2-2-17-b1"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139</xdr:row>
          <xdr:rowOff>54429</xdr:rowOff>
        </xdr:from>
        <xdr:to>
          <xdr:col>32</xdr:col>
          <xdr:colOff>38100</xdr:colOff>
          <xdr:row>139</xdr:row>
          <xdr:rowOff>250371</xdr:rowOff>
        </xdr:to>
        <xdr:sp macro="" textlink="">
          <xdr:nvSpPr>
            <xdr:cNvPr id="1244" name="Check Box 2-2-17-b2"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139</xdr:row>
          <xdr:rowOff>54429</xdr:rowOff>
        </xdr:from>
        <xdr:to>
          <xdr:col>35</xdr:col>
          <xdr:colOff>76200</xdr:colOff>
          <xdr:row>139</xdr:row>
          <xdr:rowOff>250371</xdr:rowOff>
        </xdr:to>
        <xdr:sp macro="" textlink="">
          <xdr:nvSpPr>
            <xdr:cNvPr id="1245" name="Check Box 2-2-17-b3"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140</xdr:row>
          <xdr:rowOff>54429</xdr:rowOff>
        </xdr:from>
        <xdr:to>
          <xdr:col>29</xdr:col>
          <xdr:colOff>21771</xdr:colOff>
          <xdr:row>140</xdr:row>
          <xdr:rowOff>250371</xdr:rowOff>
        </xdr:to>
        <xdr:sp macro="" textlink="">
          <xdr:nvSpPr>
            <xdr:cNvPr id="1246" name="Check Box 2-2-18-a1"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140</xdr:row>
          <xdr:rowOff>59871</xdr:rowOff>
        </xdr:from>
        <xdr:to>
          <xdr:col>34</xdr:col>
          <xdr:colOff>21771</xdr:colOff>
          <xdr:row>140</xdr:row>
          <xdr:rowOff>250371</xdr:rowOff>
        </xdr:to>
        <xdr:sp macro="" textlink="">
          <xdr:nvSpPr>
            <xdr:cNvPr id="1247" name="Check Box 2-2-18-a2"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141</xdr:row>
          <xdr:rowOff>54429</xdr:rowOff>
        </xdr:from>
        <xdr:to>
          <xdr:col>29</xdr:col>
          <xdr:colOff>21771</xdr:colOff>
          <xdr:row>141</xdr:row>
          <xdr:rowOff>250371</xdr:rowOff>
        </xdr:to>
        <xdr:sp macro="" textlink="">
          <xdr:nvSpPr>
            <xdr:cNvPr id="1248" name="Check Box 2-2-18-b1"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141</xdr:row>
          <xdr:rowOff>54429</xdr:rowOff>
        </xdr:from>
        <xdr:to>
          <xdr:col>34</xdr:col>
          <xdr:colOff>21771</xdr:colOff>
          <xdr:row>141</xdr:row>
          <xdr:rowOff>250371</xdr:rowOff>
        </xdr:to>
        <xdr:sp macro="" textlink="">
          <xdr:nvSpPr>
            <xdr:cNvPr id="1249" name="Check Box 2-2-18-b2"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142</xdr:row>
          <xdr:rowOff>54429</xdr:rowOff>
        </xdr:from>
        <xdr:to>
          <xdr:col>29</xdr:col>
          <xdr:colOff>21771</xdr:colOff>
          <xdr:row>142</xdr:row>
          <xdr:rowOff>250371</xdr:rowOff>
        </xdr:to>
        <xdr:sp macro="" textlink="">
          <xdr:nvSpPr>
            <xdr:cNvPr id="1250" name="Check Box 2-2-19-a1"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142</xdr:row>
          <xdr:rowOff>54429</xdr:rowOff>
        </xdr:from>
        <xdr:to>
          <xdr:col>32</xdr:col>
          <xdr:colOff>38100</xdr:colOff>
          <xdr:row>142</xdr:row>
          <xdr:rowOff>250371</xdr:rowOff>
        </xdr:to>
        <xdr:sp macro="" textlink="">
          <xdr:nvSpPr>
            <xdr:cNvPr id="1251" name="Check Box 2-2-19-a2"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142</xdr:row>
          <xdr:rowOff>54429</xdr:rowOff>
        </xdr:from>
        <xdr:to>
          <xdr:col>35</xdr:col>
          <xdr:colOff>76200</xdr:colOff>
          <xdr:row>142</xdr:row>
          <xdr:rowOff>250371</xdr:rowOff>
        </xdr:to>
        <xdr:sp macro="" textlink="">
          <xdr:nvSpPr>
            <xdr:cNvPr id="1252" name="Check Box 2-2-19-a3"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143</xdr:row>
          <xdr:rowOff>54429</xdr:rowOff>
        </xdr:from>
        <xdr:to>
          <xdr:col>29</xdr:col>
          <xdr:colOff>21771</xdr:colOff>
          <xdr:row>143</xdr:row>
          <xdr:rowOff>250371</xdr:rowOff>
        </xdr:to>
        <xdr:sp macro="" textlink="">
          <xdr:nvSpPr>
            <xdr:cNvPr id="1253" name="Check Box 2-2-19-b1"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143</xdr:row>
          <xdr:rowOff>54429</xdr:rowOff>
        </xdr:from>
        <xdr:to>
          <xdr:col>32</xdr:col>
          <xdr:colOff>38100</xdr:colOff>
          <xdr:row>143</xdr:row>
          <xdr:rowOff>250371</xdr:rowOff>
        </xdr:to>
        <xdr:sp macro="" textlink="">
          <xdr:nvSpPr>
            <xdr:cNvPr id="1254" name="Check Box 2-2-19-b2"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143</xdr:row>
          <xdr:rowOff>54429</xdr:rowOff>
        </xdr:from>
        <xdr:to>
          <xdr:col>35</xdr:col>
          <xdr:colOff>76200</xdr:colOff>
          <xdr:row>143</xdr:row>
          <xdr:rowOff>250371</xdr:rowOff>
        </xdr:to>
        <xdr:sp macro="" textlink="">
          <xdr:nvSpPr>
            <xdr:cNvPr id="1255" name="Check Box 2-2-19-b3"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144</xdr:row>
          <xdr:rowOff>54429</xdr:rowOff>
        </xdr:from>
        <xdr:to>
          <xdr:col>29</xdr:col>
          <xdr:colOff>21771</xdr:colOff>
          <xdr:row>144</xdr:row>
          <xdr:rowOff>250371</xdr:rowOff>
        </xdr:to>
        <xdr:sp macro="" textlink="">
          <xdr:nvSpPr>
            <xdr:cNvPr id="1256" name="Check Box 2-2-20-a1"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144</xdr:row>
          <xdr:rowOff>59871</xdr:rowOff>
        </xdr:from>
        <xdr:to>
          <xdr:col>34</xdr:col>
          <xdr:colOff>21771</xdr:colOff>
          <xdr:row>144</xdr:row>
          <xdr:rowOff>250371</xdr:rowOff>
        </xdr:to>
        <xdr:sp macro="" textlink="">
          <xdr:nvSpPr>
            <xdr:cNvPr id="1257" name="Check Box 2-2-20-a2"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145</xdr:row>
          <xdr:rowOff>54429</xdr:rowOff>
        </xdr:from>
        <xdr:to>
          <xdr:col>29</xdr:col>
          <xdr:colOff>21771</xdr:colOff>
          <xdr:row>145</xdr:row>
          <xdr:rowOff>250371</xdr:rowOff>
        </xdr:to>
        <xdr:sp macro="" textlink="">
          <xdr:nvSpPr>
            <xdr:cNvPr id="1258" name="Check Box 2-2-20-b1"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145</xdr:row>
          <xdr:rowOff>54429</xdr:rowOff>
        </xdr:from>
        <xdr:to>
          <xdr:col>34</xdr:col>
          <xdr:colOff>21771</xdr:colOff>
          <xdr:row>145</xdr:row>
          <xdr:rowOff>250371</xdr:rowOff>
        </xdr:to>
        <xdr:sp macro="" textlink="">
          <xdr:nvSpPr>
            <xdr:cNvPr id="1259" name="Check Box 2-2-20-b2"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146</xdr:row>
          <xdr:rowOff>54429</xdr:rowOff>
        </xdr:from>
        <xdr:to>
          <xdr:col>29</xdr:col>
          <xdr:colOff>21771</xdr:colOff>
          <xdr:row>146</xdr:row>
          <xdr:rowOff>250371</xdr:rowOff>
        </xdr:to>
        <xdr:sp macro="" textlink="">
          <xdr:nvSpPr>
            <xdr:cNvPr id="1260" name="Check Box 2-2-21-a1"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146</xdr:row>
          <xdr:rowOff>59871</xdr:rowOff>
        </xdr:from>
        <xdr:to>
          <xdr:col>34</xdr:col>
          <xdr:colOff>21771</xdr:colOff>
          <xdr:row>146</xdr:row>
          <xdr:rowOff>250371</xdr:rowOff>
        </xdr:to>
        <xdr:sp macro="" textlink="">
          <xdr:nvSpPr>
            <xdr:cNvPr id="1261" name="Check Box 2-2-21-a2"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147</xdr:row>
          <xdr:rowOff>54429</xdr:rowOff>
        </xdr:from>
        <xdr:to>
          <xdr:col>29</xdr:col>
          <xdr:colOff>21771</xdr:colOff>
          <xdr:row>147</xdr:row>
          <xdr:rowOff>250371</xdr:rowOff>
        </xdr:to>
        <xdr:sp macro="" textlink="">
          <xdr:nvSpPr>
            <xdr:cNvPr id="1262" name="Check Box 2-2-21-b1"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147</xdr:row>
          <xdr:rowOff>54429</xdr:rowOff>
        </xdr:from>
        <xdr:to>
          <xdr:col>34</xdr:col>
          <xdr:colOff>21771</xdr:colOff>
          <xdr:row>147</xdr:row>
          <xdr:rowOff>250371</xdr:rowOff>
        </xdr:to>
        <xdr:sp macro="" textlink="">
          <xdr:nvSpPr>
            <xdr:cNvPr id="1263" name="Check Box 2-2-21-b2"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148</xdr:row>
          <xdr:rowOff>54429</xdr:rowOff>
        </xdr:from>
        <xdr:to>
          <xdr:col>29</xdr:col>
          <xdr:colOff>21771</xdr:colOff>
          <xdr:row>148</xdr:row>
          <xdr:rowOff>250371</xdr:rowOff>
        </xdr:to>
        <xdr:sp macro="" textlink="">
          <xdr:nvSpPr>
            <xdr:cNvPr id="1264" name="Check Box 2-2-22-a1"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148</xdr:row>
          <xdr:rowOff>59871</xdr:rowOff>
        </xdr:from>
        <xdr:to>
          <xdr:col>34</xdr:col>
          <xdr:colOff>21771</xdr:colOff>
          <xdr:row>148</xdr:row>
          <xdr:rowOff>250371</xdr:rowOff>
        </xdr:to>
        <xdr:sp macro="" textlink="">
          <xdr:nvSpPr>
            <xdr:cNvPr id="1265" name="Check Box 2-2-22-a2"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149</xdr:row>
          <xdr:rowOff>54429</xdr:rowOff>
        </xdr:from>
        <xdr:to>
          <xdr:col>29</xdr:col>
          <xdr:colOff>21771</xdr:colOff>
          <xdr:row>149</xdr:row>
          <xdr:rowOff>250371</xdr:rowOff>
        </xdr:to>
        <xdr:sp macro="" textlink="">
          <xdr:nvSpPr>
            <xdr:cNvPr id="1266" name="Check Box 2-2-22-b1"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149</xdr:row>
          <xdr:rowOff>54429</xdr:rowOff>
        </xdr:from>
        <xdr:to>
          <xdr:col>34</xdr:col>
          <xdr:colOff>21771</xdr:colOff>
          <xdr:row>149</xdr:row>
          <xdr:rowOff>250371</xdr:rowOff>
        </xdr:to>
        <xdr:sp macro="" textlink="">
          <xdr:nvSpPr>
            <xdr:cNvPr id="1267" name="Check Box 2-2-22-b2"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150</xdr:row>
          <xdr:rowOff>54429</xdr:rowOff>
        </xdr:from>
        <xdr:to>
          <xdr:col>29</xdr:col>
          <xdr:colOff>21771</xdr:colOff>
          <xdr:row>150</xdr:row>
          <xdr:rowOff>250371</xdr:rowOff>
        </xdr:to>
        <xdr:sp macro="" textlink="">
          <xdr:nvSpPr>
            <xdr:cNvPr id="1268" name="Check Box 2-2-23-a1"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150</xdr:row>
          <xdr:rowOff>54429</xdr:rowOff>
        </xdr:from>
        <xdr:to>
          <xdr:col>32</xdr:col>
          <xdr:colOff>38100</xdr:colOff>
          <xdr:row>150</xdr:row>
          <xdr:rowOff>250371</xdr:rowOff>
        </xdr:to>
        <xdr:sp macro="" textlink="">
          <xdr:nvSpPr>
            <xdr:cNvPr id="1269" name="Check Box 2-2-23-a2"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150</xdr:row>
          <xdr:rowOff>54429</xdr:rowOff>
        </xdr:from>
        <xdr:to>
          <xdr:col>35</xdr:col>
          <xdr:colOff>76200</xdr:colOff>
          <xdr:row>150</xdr:row>
          <xdr:rowOff>250371</xdr:rowOff>
        </xdr:to>
        <xdr:sp macro="" textlink="">
          <xdr:nvSpPr>
            <xdr:cNvPr id="1270" name="Check Box 2-2-23-a3"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151</xdr:row>
          <xdr:rowOff>54429</xdr:rowOff>
        </xdr:from>
        <xdr:to>
          <xdr:col>29</xdr:col>
          <xdr:colOff>21771</xdr:colOff>
          <xdr:row>151</xdr:row>
          <xdr:rowOff>250371</xdr:rowOff>
        </xdr:to>
        <xdr:sp macro="" textlink="">
          <xdr:nvSpPr>
            <xdr:cNvPr id="1271" name="Check Box 2-2-23-b1"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151</xdr:row>
          <xdr:rowOff>54429</xdr:rowOff>
        </xdr:from>
        <xdr:to>
          <xdr:col>32</xdr:col>
          <xdr:colOff>38100</xdr:colOff>
          <xdr:row>151</xdr:row>
          <xdr:rowOff>250371</xdr:rowOff>
        </xdr:to>
        <xdr:sp macro="" textlink="">
          <xdr:nvSpPr>
            <xdr:cNvPr id="1272" name="Check Box 2-2-23-b2"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151</xdr:row>
          <xdr:rowOff>54429</xdr:rowOff>
        </xdr:from>
        <xdr:to>
          <xdr:col>35</xdr:col>
          <xdr:colOff>76200</xdr:colOff>
          <xdr:row>151</xdr:row>
          <xdr:rowOff>250371</xdr:rowOff>
        </xdr:to>
        <xdr:sp macro="" textlink="">
          <xdr:nvSpPr>
            <xdr:cNvPr id="1273" name="Check Box 2-2-23-b3"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152</xdr:row>
          <xdr:rowOff>54429</xdr:rowOff>
        </xdr:from>
        <xdr:to>
          <xdr:col>29</xdr:col>
          <xdr:colOff>21771</xdr:colOff>
          <xdr:row>152</xdr:row>
          <xdr:rowOff>250371</xdr:rowOff>
        </xdr:to>
        <xdr:sp macro="" textlink="">
          <xdr:nvSpPr>
            <xdr:cNvPr id="1278" name="Check Box 2-2-24-a1"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152</xdr:row>
          <xdr:rowOff>54429</xdr:rowOff>
        </xdr:from>
        <xdr:to>
          <xdr:col>32</xdr:col>
          <xdr:colOff>38100</xdr:colOff>
          <xdr:row>152</xdr:row>
          <xdr:rowOff>250371</xdr:rowOff>
        </xdr:to>
        <xdr:sp macro="" textlink="">
          <xdr:nvSpPr>
            <xdr:cNvPr id="1279" name="Check Box 2-2-24-a2"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152</xdr:row>
          <xdr:rowOff>54429</xdr:rowOff>
        </xdr:from>
        <xdr:to>
          <xdr:col>35</xdr:col>
          <xdr:colOff>76200</xdr:colOff>
          <xdr:row>152</xdr:row>
          <xdr:rowOff>250371</xdr:rowOff>
        </xdr:to>
        <xdr:sp macro="" textlink="">
          <xdr:nvSpPr>
            <xdr:cNvPr id="1280" name="Check Box 2-2-24-a3"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153</xdr:row>
          <xdr:rowOff>54429</xdr:rowOff>
        </xdr:from>
        <xdr:to>
          <xdr:col>29</xdr:col>
          <xdr:colOff>21771</xdr:colOff>
          <xdr:row>153</xdr:row>
          <xdr:rowOff>250371</xdr:rowOff>
        </xdr:to>
        <xdr:sp macro="" textlink="">
          <xdr:nvSpPr>
            <xdr:cNvPr id="1281" name="Check Box 2-2-24-b1"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21771</xdr:colOff>
          <xdr:row>153</xdr:row>
          <xdr:rowOff>54429</xdr:rowOff>
        </xdr:from>
        <xdr:to>
          <xdr:col>32</xdr:col>
          <xdr:colOff>38100</xdr:colOff>
          <xdr:row>153</xdr:row>
          <xdr:rowOff>250371</xdr:rowOff>
        </xdr:to>
        <xdr:sp macro="" textlink="">
          <xdr:nvSpPr>
            <xdr:cNvPr id="1282" name="Check Box 2-2-24-b2"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54429</xdr:colOff>
          <xdr:row>153</xdr:row>
          <xdr:rowOff>54429</xdr:rowOff>
        </xdr:from>
        <xdr:to>
          <xdr:col>35</xdr:col>
          <xdr:colOff>76200</xdr:colOff>
          <xdr:row>153</xdr:row>
          <xdr:rowOff>250371</xdr:rowOff>
        </xdr:to>
        <xdr:sp macro="" textlink="">
          <xdr:nvSpPr>
            <xdr:cNvPr id="1283" name="Check Box 2-2-24-b3"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154</xdr:row>
          <xdr:rowOff>54429</xdr:rowOff>
        </xdr:from>
        <xdr:to>
          <xdr:col>29</xdr:col>
          <xdr:colOff>21771</xdr:colOff>
          <xdr:row>154</xdr:row>
          <xdr:rowOff>250371</xdr:rowOff>
        </xdr:to>
        <xdr:sp macro="" textlink="">
          <xdr:nvSpPr>
            <xdr:cNvPr id="1284" name="Check Box 2-2-25-a1"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154</xdr:row>
          <xdr:rowOff>59871</xdr:rowOff>
        </xdr:from>
        <xdr:to>
          <xdr:col>34</xdr:col>
          <xdr:colOff>21771</xdr:colOff>
          <xdr:row>154</xdr:row>
          <xdr:rowOff>250371</xdr:rowOff>
        </xdr:to>
        <xdr:sp macro="" textlink="">
          <xdr:nvSpPr>
            <xdr:cNvPr id="1285" name="Check Box 2-2-25-a2"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155</xdr:row>
          <xdr:rowOff>54429</xdr:rowOff>
        </xdr:from>
        <xdr:to>
          <xdr:col>29</xdr:col>
          <xdr:colOff>21771</xdr:colOff>
          <xdr:row>155</xdr:row>
          <xdr:rowOff>250371</xdr:rowOff>
        </xdr:to>
        <xdr:sp macro="" textlink="">
          <xdr:nvSpPr>
            <xdr:cNvPr id="1286" name="Check Box 2-2-25-b1"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155</xdr:row>
          <xdr:rowOff>54429</xdr:rowOff>
        </xdr:from>
        <xdr:to>
          <xdr:col>34</xdr:col>
          <xdr:colOff>21771</xdr:colOff>
          <xdr:row>155</xdr:row>
          <xdr:rowOff>250371</xdr:rowOff>
        </xdr:to>
        <xdr:sp macro="" textlink="">
          <xdr:nvSpPr>
            <xdr:cNvPr id="1287" name="Check Box 2-2-25-b2"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156</xdr:row>
          <xdr:rowOff>54429</xdr:rowOff>
        </xdr:from>
        <xdr:to>
          <xdr:col>29</xdr:col>
          <xdr:colOff>21771</xdr:colOff>
          <xdr:row>156</xdr:row>
          <xdr:rowOff>250371</xdr:rowOff>
        </xdr:to>
        <xdr:sp macro="" textlink="">
          <xdr:nvSpPr>
            <xdr:cNvPr id="1288" name="Check Box 2-2-26-a1"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168729</xdr:colOff>
          <xdr:row>156</xdr:row>
          <xdr:rowOff>59871</xdr:rowOff>
        </xdr:from>
        <xdr:to>
          <xdr:col>34</xdr:col>
          <xdr:colOff>21771</xdr:colOff>
          <xdr:row>156</xdr:row>
          <xdr:rowOff>250371</xdr:rowOff>
        </xdr:to>
        <xdr:sp macro="" textlink="">
          <xdr:nvSpPr>
            <xdr:cNvPr id="1289" name="Check Box 2-2-26-a2"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157</xdr:row>
          <xdr:rowOff>54429</xdr:rowOff>
        </xdr:from>
        <xdr:to>
          <xdr:col>29</xdr:col>
          <xdr:colOff>21771</xdr:colOff>
          <xdr:row>157</xdr:row>
          <xdr:rowOff>250371</xdr:rowOff>
        </xdr:to>
        <xdr:sp macro="" textlink="">
          <xdr:nvSpPr>
            <xdr:cNvPr id="1290" name="Check Box 2-2-26-b1"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157</xdr:row>
          <xdr:rowOff>59871</xdr:rowOff>
        </xdr:from>
        <xdr:to>
          <xdr:col>34</xdr:col>
          <xdr:colOff>16329</xdr:colOff>
          <xdr:row>157</xdr:row>
          <xdr:rowOff>244929</xdr:rowOff>
        </xdr:to>
        <xdr:sp macro="" textlink="">
          <xdr:nvSpPr>
            <xdr:cNvPr id="1291" name="Check Box 2-2-26-b2"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163</xdr:row>
          <xdr:rowOff>54429</xdr:rowOff>
        </xdr:from>
        <xdr:to>
          <xdr:col>3</xdr:col>
          <xdr:colOff>16329</xdr:colOff>
          <xdr:row>163</xdr:row>
          <xdr:rowOff>283029</xdr:rowOff>
        </xdr:to>
        <xdr:sp macro="" textlink="">
          <xdr:nvSpPr>
            <xdr:cNvPr id="1305" name="Check Box 2-3_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136071</xdr:colOff>
          <xdr:row>163</xdr:row>
          <xdr:rowOff>54429</xdr:rowOff>
        </xdr:from>
        <xdr:to>
          <xdr:col>12</xdr:col>
          <xdr:colOff>21771</xdr:colOff>
          <xdr:row>163</xdr:row>
          <xdr:rowOff>283029</xdr:rowOff>
        </xdr:to>
        <xdr:sp macro="" textlink="">
          <xdr:nvSpPr>
            <xdr:cNvPr id="1306" name="Check Box 2-3_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136071</xdr:colOff>
          <xdr:row>163</xdr:row>
          <xdr:rowOff>59871</xdr:rowOff>
        </xdr:from>
        <xdr:to>
          <xdr:col>22</xdr:col>
          <xdr:colOff>21771</xdr:colOff>
          <xdr:row>163</xdr:row>
          <xdr:rowOff>288471</xdr:rowOff>
        </xdr:to>
        <xdr:sp macro="" textlink="">
          <xdr:nvSpPr>
            <xdr:cNvPr id="1307" name="Check Box 2-3_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164</xdr:row>
          <xdr:rowOff>54429</xdr:rowOff>
        </xdr:from>
        <xdr:to>
          <xdr:col>3</xdr:col>
          <xdr:colOff>16329</xdr:colOff>
          <xdr:row>164</xdr:row>
          <xdr:rowOff>283029</xdr:rowOff>
        </xdr:to>
        <xdr:sp macro="" textlink="">
          <xdr:nvSpPr>
            <xdr:cNvPr id="1308" name="Check Box 2-3_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136071</xdr:colOff>
          <xdr:row>164</xdr:row>
          <xdr:rowOff>54429</xdr:rowOff>
        </xdr:from>
        <xdr:to>
          <xdr:col>12</xdr:col>
          <xdr:colOff>16329</xdr:colOff>
          <xdr:row>164</xdr:row>
          <xdr:rowOff>283029</xdr:rowOff>
        </xdr:to>
        <xdr:sp macro="" textlink="">
          <xdr:nvSpPr>
            <xdr:cNvPr id="1312" name="Check Box 2-3_5"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136071</xdr:colOff>
          <xdr:row>164</xdr:row>
          <xdr:rowOff>54429</xdr:rowOff>
        </xdr:from>
        <xdr:to>
          <xdr:col>22</xdr:col>
          <xdr:colOff>16329</xdr:colOff>
          <xdr:row>164</xdr:row>
          <xdr:rowOff>283029</xdr:rowOff>
        </xdr:to>
        <xdr:sp macro="" textlink="">
          <xdr:nvSpPr>
            <xdr:cNvPr id="1314" name="Check Box 2-3_6"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136071</xdr:colOff>
          <xdr:row>164</xdr:row>
          <xdr:rowOff>59871</xdr:rowOff>
        </xdr:from>
        <xdr:to>
          <xdr:col>32</xdr:col>
          <xdr:colOff>21771</xdr:colOff>
          <xdr:row>164</xdr:row>
          <xdr:rowOff>288471</xdr:rowOff>
        </xdr:to>
        <xdr:sp macro="" textlink="">
          <xdr:nvSpPr>
            <xdr:cNvPr id="1317" name="Check Box 2-3_7"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165</xdr:row>
          <xdr:rowOff>54429</xdr:rowOff>
        </xdr:from>
        <xdr:to>
          <xdr:col>3</xdr:col>
          <xdr:colOff>16329</xdr:colOff>
          <xdr:row>165</xdr:row>
          <xdr:rowOff>283029</xdr:rowOff>
        </xdr:to>
        <xdr:sp macro="" textlink="">
          <xdr:nvSpPr>
            <xdr:cNvPr id="1309" name="Check Box 2-3_8"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166</xdr:row>
          <xdr:rowOff>43543</xdr:rowOff>
        </xdr:from>
        <xdr:to>
          <xdr:col>3</xdr:col>
          <xdr:colOff>16329</xdr:colOff>
          <xdr:row>166</xdr:row>
          <xdr:rowOff>272143</xdr:rowOff>
        </xdr:to>
        <xdr:sp macro="" textlink="">
          <xdr:nvSpPr>
            <xdr:cNvPr id="1310" name="Check Box 2-3_9"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130629</xdr:colOff>
          <xdr:row>166</xdr:row>
          <xdr:rowOff>54429</xdr:rowOff>
        </xdr:from>
        <xdr:to>
          <xdr:col>25</xdr:col>
          <xdr:colOff>5443</xdr:colOff>
          <xdr:row>166</xdr:row>
          <xdr:rowOff>283029</xdr:rowOff>
        </xdr:to>
        <xdr:sp macro="" textlink="">
          <xdr:nvSpPr>
            <xdr:cNvPr id="1316" name="Check Box 2-3_10"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130629</xdr:colOff>
          <xdr:row>167</xdr:row>
          <xdr:rowOff>43543</xdr:rowOff>
        </xdr:from>
        <xdr:to>
          <xdr:col>3</xdr:col>
          <xdr:colOff>16329</xdr:colOff>
          <xdr:row>167</xdr:row>
          <xdr:rowOff>272143</xdr:rowOff>
        </xdr:to>
        <xdr:sp macro="" textlink="">
          <xdr:nvSpPr>
            <xdr:cNvPr id="1311" name="Check Box 2-3_11"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136071</xdr:colOff>
          <xdr:row>167</xdr:row>
          <xdr:rowOff>43543</xdr:rowOff>
        </xdr:from>
        <xdr:to>
          <xdr:col>12</xdr:col>
          <xdr:colOff>16329</xdr:colOff>
          <xdr:row>167</xdr:row>
          <xdr:rowOff>283029</xdr:rowOff>
        </xdr:to>
        <xdr:sp macro="" textlink="">
          <xdr:nvSpPr>
            <xdr:cNvPr id="1313" name="Check Box 2-3_12"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136071</xdr:colOff>
          <xdr:row>167</xdr:row>
          <xdr:rowOff>54429</xdr:rowOff>
        </xdr:from>
        <xdr:to>
          <xdr:col>22</xdr:col>
          <xdr:colOff>16329</xdr:colOff>
          <xdr:row>167</xdr:row>
          <xdr:rowOff>283029</xdr:rowOff>
        </xdr:to>
        <xdr:sp macro="" textlink="">
          <xdr:nvSpPr>
            <xdr:cNvPr id="1315" name="Check Box 2-3_13"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21771</xdr:colOff>
          <xdr:row>7</xdr:row>
          <xdr:rowOff>212271</xdr:rowOff>
        </xdr:from>
        <xdr:to>
          <xdr:col>11</xdr:col>
          <xdr:colOff>97971</xdr:colOff>
          <xdr:row>13</xdr:row>
          <xdr:rowOff>70757</xdr:rowOff>
        </xdr:to>
        <xdr:sp macro="" textlink="">
          <xdr:nvSpPr>
            <xdr:cNvPr id="13317" name="Group Box 6-1-1" hidden="1">
              <a:extLst>
                <a:ext uri="{63B3BB69-23CF-44E3-9099-C40C66FF867C}">
                  <a14:compatExt spid="_x0000_s13317"/>
                </a:ext>
                <a:ext uri="{FF2B5EF4-FFF2-40B4-BE49-F238E27FC236}">
                  <a16:creationId xmlns:a16="http://schemas.microsoft.com/office/drawing/2014/main" id="{00000000-0008-0000-0300-000005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6-1-1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92529</xdr:colOff>
          <xdr:row>8</xdr:row>
          <xdr:rowOff>16329</xdr:rowOff>
        </xdr:from>
        <xdr:to>
          <xdr:col>10</xdr:col>
          <xdr:colOff>168729</xdr:colOff>
          <xdr:row>9</xdr:row>
          <xdr:rowOff>21771</xdr:rowOff>
        </xdr:to>
        <xdr:sp macro="" textlink="">
          <xdr:nvSpPr>
            <xdr:cNvPr id="13318" name="6-1-1_1" hidden="1">
              <a:extLst>
                <a:ext uri="{63B3BB69-23CF-44E3-9099-C40C66FF867C}">
                  <a14:compatExt spid="_x0000_s13318"/>
                </a:ext>
                <a:ext uri="{FF2B5EF4-FFF2-40B4-BE49-F238E27FC236}">
                  <a16:creationId xmlns:a16="http://schemas.microsoft.com/office/drawing/2014/main" id="{00000000-0008-0000-03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97971</xdr:colOff>
          <xdr:row>9</xdr:row>
          <xdr:rowOff>5443</xdr:rowOff>
        </xdr:from>
        <xdr:to>
          <xdr:col>11</xdr:col>
          <xdr:colOff>0</xdr:colOff>
          <xdr:row>9</xdr:row>
          <xdr:rowOff>228600</xdr:rowOff>
        </xdr:to>
        <xdr:sp macro="" textlink="">
          <xdr:nvSpPr>
            <xdr:cNvPr id="13319" name="6-1-1_2" hidden="1">
              <a:extLst>
                <a:ext uri="{63B3BB69-23CF-44E3-9099-C40C66FF867C}">
                  <a14:compatExt spid="_x0000_s13319"/>
                </a:ext>
                <a:ext uri="{FF2B5EF4-FFF2-40B4-BE49-F238E27FC236}">
                  <a16:creationId xmlns:a16="http://schemas.microsoft.com/office/drawing/2014/main" id="{00000000-0008-0000-03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97971</xdr:colOff>
          <xdr:row>10</xdr:row>
          <xdr:rowOff>5443</xdr:rowOff>
        </xdr:from>
        <xdr:to>
          <xdr:col>11</xdr:col>
          <xdr:colOff>0</xdr:colOff>
          <xdr:row>10</xdr:row>
          <xdr:rowOff>228600</xdr:rowOff>
        </xdr:to>
        <xdr:sp macro="" textlink="">
          <xdr:nvSpPr>
            <xdr:cNvPr id="13320" name="6-1-1_3" hidden="1">
              <a:extLst>
                <a:ext uri="{63B3BB69-23CF-44E3-9099-C40C66FF867C}">
                  <a14:compatExt spid="_x0000_s13320"/>
                </a:ext>
                <a:ext uri="{FF2B5EF4-FFF2-40B4-BE49-F238E27FC236}">
                  <a16:creationId xmlns:a16="http://schemas.microsoft.com/office/drawing/2014/main" id="{00000000-0008-0000-03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92529</xdr:colOff>
          <xdr:row>10</xdr:row>
          <xdr:rowOff>223157</xdr:rowOff>
        </xdr:from>
        <xdr:to>
          <xdr:col>11</xdr:col>
          <xdr:colOff>0</xdr:colOff>
          <xdr:row>12</xdr:row>
          <xdr:rowOff>5443</xdr:rowOff>
        </xdr:to>
        <xdr:sp macro="" textlink="">
          <xdr:nvSpPr>
            <xdr:cNvPr id="13321" name="6-1-1_4" hidden="1">
              <a:extLst>
                <a:ext uri="{63B3BB69-23CF-44E3-9099-C40C66FF867C}">
                  <a14:compatExt spid="_x0000_s13321"/>
                </a:ext>
                <a:ext uri="{FF2B5EF4-FFF2-40B4-BE49-F238E27FC236}">
                  <a16:creationId xmlns:a16="http://schemas.microsoft.com/office/drawing/2014/main" id="{00000000-0008-0000-03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97971</xdr:colOff>
          <xdr:row>11</xdr:row>
          <xdr:rowOff>212271</xdr:rowOff>
        </xdr:from>
        <xdr:to>
          <xdr:col>11</xdr:col>
          <xdr:colOff>0</xdr:colOff>
          <xdr:row>13</xdr:row>
          <xdr:rowOff>21771</xdr:rowOff>
        </xdr:to>
        <xdr:sp macro="" textlink="">
          <xdr:nvSpPr>
            <xdr:cNvPr id="13327" name="6-1-1_5" hidden="1">
              <a:extLst>
                <a:ext uri="{63B3BB69-23CF-44E3-9099-C40C66FF867C}">
                  <a14:compatExt spid="_x0000_s13327"/>
                </a:ext>
                <a:ext uri="{FF2B5EF4-FFF2-40B4-BE49-F238E27FC236}">
                  <a16:creationId xmlns:a16="http://schemas.microsoft.com/office/drawing/2014/main" id="{00000000-0008-0000-03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16329</xdr:colOff>
          <xdr:row>7</xdr:row>
          <xdr:rowOff>174171</xdr:rowOff>
        </xdr:from>
        <xdr:to>
          <xdr:col>27</xdr:col>
          <xdr:colOff>97971</xdr:colOff>
          <xdr:row>13</xdr:row>
          <xdr:rowOff>70757</xdr:rowOff>
        </xdr:to>
        <xdr:sp macro="" textlink="">
          <xdr:nvSpPr>
            <xdr:cNvPr id="13322" name="Group Box 6-1-2" hidden="1">
              <a:extLst>
                <a:ext uri="{63B3BB69-23CF-44E3-9099-C40C66FF867C}">
                  <a14:compatExt spid="_x0000_s13322"/>
                </a:ext>
                <a:ext uri="{FF2B5EF4-FFF2-40B4-BE49-F238E27FC236}">
                  <a16:creationId xmlns:a16="http://schemas.microsoft.com/office/drawing/2014/main" id="{00000000-0008-0000-0300-00000A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6-1-2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8</xdr:row>
          <xdr:rowOff>21771</xdr:rowOff>
        </xdr:from>
        <xdr:to>
          <xdr:col>27</xdr:col>
          <xdr:colOff>16329</xdr:colOff>
          <xdr:row>9</xdr:row>
          <xdr:rowOff>16329</xdr:rowOff>
        </xdr:to>
        <xdr:sp macro="" textlink="">
          <xdr:nvSpPr>
            <xdr:cNvPr id="13323" name="6-1-2_1" hidden="1">
              <a:extLst>
                <a:ext uri="{63B3BB69-23CF-44E3-9099-C40C66FF867C}">
                  <a14:compatExt spid="_x0000_s13323"/>
                </a:ext>
                <a:ext uri="{FF2B5EF4-FFF2-40B4-BE49-F238E27FC236}">
                  <a16:creationId xmlns:a16="http://schemas.microsoft.com/office/drawing/2014/main" id="{00000000-0008-0000-03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9</xdr:row>
          <xdr:rowOff>16329</xdr:rowOff>
        </xdr:from>
        <xdr:to>
          <xdr:col>27</xdr:col>
          <xdr:colOff>16329</xdr:colOff>
          <xdr:row>10</xdr:row>
          <xdr:rowOff>5443</xdr:rowOff>
        </xdr:to>
        <xdr:sp macro="" textlink="">
          <xdr:nvSpPr>
            <xdr:cNvPr id="13324" name="6-1-2_2" hidden="1">
              <a:extLst>
                <a:ext uri="{63B3BB69-23CF-44E3-9099-C40C66FF867C}">
                  <a14:compatExt spid="_x0000_s13324"/>
                </a:ext>
                <a:ext uri="{FF2B5EF4-FFF2-40B4-BE49-F238E27FC236}">
                  <a16:creationId xmlns:a16="http://schemas.microsoft.com/office/drawing/2014/main" id="{00000000-0008-0000-03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10</xdr:row>
          <xdr:rowOff>5443</xdr:rowOff>
        </xdr:from>
        <xdr:to>
          <xdr:col>27</xdr:col>
          <xdr:colOff>16329</xdr:colOff>
          <xdr:row>11</xdr:row>
          <xdr:rowOff>0</xdr:rowOff>
        </xdr:to>
        <xdr:sp macro="" textlink="">
          <xdr:nvSpPr>
            <xdr:cNvPr id="13325" name="6-1-2_3" hidden="1">
              <a:extLst>
                <a:ext uri="{63B3BB69-23CF-44E3-9099-C40C66FF867C}">
                  <a14:compatExt spid="_x0000_s13325"/>
                </a:ext>
                <a:ext uri="{FF2B5EF4-FFF2-40B4-BE49-F238E27FC236}">
                  <a16:creationId xmlns:a16="http://schemas.microsoft.com/office/drawing/2014/main" id="{00000000-0008-0000-03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10</xdr:row>
          <xdr:rowOff>228600</xdr:rowOff>
        </xdr:from>
        <xdr:to>
          <xdr:col>27</xdr:col>
          <xdr:colOff>16329</xdr:colOff>
          <xdr:row>12</xdr:row>
          <xdr:rowOff>16329</xdr:rowOff>
        </xdr:to>
        <xdr:sp macro="" textlink="">
          <xdr:nvSpPr>
            <xdr:cNvPr id="13326" name="6-1-2_4" hidden="1">
              <a:extLst>
                <a:ext uri="{63B3BB69-23CF-44E3-9099-C40C66FF867C}">
                  <a14:compatExt spid="_x0000_s13326"/>
                </a:ext>
                <a:ext uri="{FF2B5EF4-FFF2-40B4-BE49-F238E27FC236}">
                  <a16:creationId xmlns:a16="http://schemas.microsoft.com/office/drawing/2014/main" id="{00000000-0008-0000-03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11</xdr:row>
          <xdr:rowOff>228600</xdr:rowOff>
        </xdr:from>
        <xdr:to>
          <xdr:col>27</xdr:col>
          <xdr:colOff>21771</xdr:colOff>
          <xdr:row>13</xdr:row>
          <xdr:rowOff>21771</xdr:rowOff>
        </xdr:to>
        <xdr:sp macro="" textlink="">
          <xdr:nvSpPr>
            <xdr:cNvPr id="13328" name="6-1-2_5" hidden="1">
              <a:extLst>
                <a:ext uri="{63B3BB69-23CF-44E3-9099-C40C66FF867C}">
                  <a14:compatExt spid="_x0000_s13328"/>
                </a:ext>
                <a:ext uri="{FF2B5EF4-FFF2-40B4-BE49-F238E27FC236}">
                  <a16:creationId xmlns:a16="http://schemas.microsoft.com/office/drawing/2014/main" id="{00000000-0008-0000-03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32657</xdr:colOff>
          <xdr:row>29</xdr:row>
          <xdr:rowOff>43543</xdr:rowOff>
        </xdr:from>
        <xdr:to>
          <xdr:col>40</xdr:col>
          <xdr:colOff>38100</xdr:colOff>
          <xdr:row>29</xdr:row>
          <xdr:rowOff>517071</xdr:rowOff>
        </xdr:to>
        <xdr:sp macro="" textlink="">
          <xdr:nvSpPr>
            <xdr:cNvPr id="12518" name="Group Box 7-2-1" hidden="1">
              <a:extLst>
                <a:ext uri="{63B3BB69-23CF-44E3-9099-C40C66FF867C}">
                  <a14:compatExt spid="_x0000_s12518"/>
                </a:ext>
                <a:ext uri="{FF2B5EF4-FFF2-40B4-BE49-F238E27FC236}">
                  <a16:creationId xmlns:a16="http://schemas.microsoft.com/office/drawing/2014/main" id="{00000000-0008-0000-0400-0000E6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29</xdr:row>
          <xdr:rowOff>185057</xdr:rowOff>
        </xdr:from>
        <xdr:to>
          <xdr:col>29</xdr:col>
          <xdr:colOff>38100</xdr:colOff>
          <xdr:row>29</xdr:row>
          <xdr:rowOff>440871</xdr:rowOff>
        </xdr:to>
        <xdr:sp macro="" textlink="">
          <xdr:nvSpPr>
            <xdr:cNvPr id="12515" name="7-2-1_1" hidden="1">
              <a:extLst>
                <a:ext uri="{63B3BB69-23CF-44E3-9099-C40C66FF867C}">
                  <a14:compatExt spid="_x0000_s12515"/>
                </a:ext>
                <a:ext uri="{FF2B5EF4-FFF2-40B4-BE49-F238E27FC236}">
                  <a16:creationId xmlns:a16="http://schemas.microsoft.com/office/drawing/2014/main" id="{00000000-0008-0000-0400-0000E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146957</xdr:colOff>
          <xdr:row>29</xdr:row>
          <xdr:rowOff>185057</xdr:rowOff>
        </xdr:from>
        <xdr:to>
          <xdr:col>33</xdr:col>
          <xdr:colOff>16329</xdr:colOff>
          <xdr:row>29</xdr:row>
          <xdr:rowOff>440871</xdr:rowOff>
        </xdr:to>
        <xdr:sp macro="" textlink="">
          <xdr:nvSpPr>
            <xdr:cNvPr id="12516" name="7-2-1_2" hidden="1">
              <a:extLst>
                <a:ext uri="{63B3BB69-23CF-44E3-9099-C40C66FF867C}">
                  <a14:compatExt spid="_x0000_s12516"/>
                </a:ext>
                <a:ext uri="{FF2B5EF4-FFF2-40B4-BE49-F238E27FC236}">
                  <a16:creationId xmlns:a16="http://schemas.microsoft.com/office/drawing/2014/main" id="{00000000-0008-0000-0400-0000E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136071</xdr:colOff>
          <xdr:row>29</xdr:row>
          <xdr:rowOff>185057</xdr:rowOff>
        </xdr:from>
        <xdr:to>
          <xdr:col>37</xdr:col>
          <xdr:colOff>0</xdr:colOff>
          <xdr:row>29</xdr:row>
          <xdr:rowOff>440871</xdr:rowOff>
        </xdr:to>
        <xdr:sp macro="" textlink="">
          <xdr:nvSpPr>
            <xdr:cNvPr id="12517" name="7-2-1_3" hidden="1">
              <a:extLst>
                <a:ext uri="{63B3BB69-23CF-44E3-9099-C40C66FF867C}">
                  <a14:compatExt spid="_x0000_s12517"/>
                </a:ext>
                <a:ext uri="{FF2B5EF4-FFF2-40B4-BE49-F238E27FC236}">
                  <a16:creationId xmlns:a16="http://schemas.microsoft.com/office/drawing/2014/main" id="{00000000-0008-0000-0400-0000E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21771</xdr:colOff>
          <xdr:row>53</xdr:row>
          <xdr:rowOff>38100</xdr:rowOff>
        </xdr:from>
        <xdr:to>
          <xdr:col>39</xdr:col>
          <xdr:colOff>59871</xdr:colOff>
          <xdr:row>53</xdr:row>
          <xdr:rowOff>435429</xdr:rowOff>
        </xdr:to>
        <xdr:sp macro="" textlink="">
          <xdr:nvSpPr>
            <xdr:cNvPr id="12292" name="Group Box 7-3-1"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168729</xdr:colOff>
          <xdr:row>53</xdr:row>
          <xdr:rowOff>146957</xdr:rowOff>
        </xdr:from>
        <xdr:to>
          <xdr:col>29</xdr:col>
          <xdr:colOff>38100</xdr:colOff>
          <xdr:row>53</xdr:row>
          <xdr:rowOff>381000</xdr:rowOff>
        </xdr:to>
        <xdr:sp macro="" textlink="">
          <xdr:nvSpPr>
            <xdr:cNvPr id="12293" name="7-3-1_1" hidden="1">
              <a:extLst>
                <a:ext uri="{63B3BB69-23CF-44E3-9099-C40C66FF867C}">
                  <a14:compatExt spid="_x0000_s12293"/>
                </a:ext>
                <a:ext uri="{FF2B5EF4-FFF2-40B4-BE49-F238E27FC236}">
                  <a16:creationId xmlns:a16="http://schemas.microsoft.com/office/drawing/2014/main" id="{00000000-0008-0000-04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136071</xdr:colOff>
          <xdr:row>53</xdr:row>
          <xdr:rowOff>146957</xdr:rowOff>
        </xdr:from>
        <xdr:to>
          <xdr:col>33</xdr:col>
          <xdr:colOff>21771</xdr:colOff>
          <xdr:row>53</xdr:row>
          <xdr:rowOff>381000</xdr:rowOff>
        </xdr:to>
        <xdr:sp macro="" textlink="">
          <xdr:nvSpPr>
            <xdr:cNvPr id="12294" name="7-3-1_2" hidden="1">
              <a:extLst>
                <a:ext uri="{63B3BB69-23CF-44E3-9099-C40C66FF867C}">
                  <a14:compatExt spid="_x0000_s12294"/>
                </a:ext>
                <a:ext uri="{FF2B5EF4-FFF2-40B4-BE49-F238E27FC236}">
                  <a16:creationId xmlns:a16="http://schemas.microsoft.com/office/drawing/2014/main" id="{00000000-0008-0000-04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130629</xdr:colOff>
          <xdr:row>53</xdr:row>
          <xdr:rowOff>146957</xdr:rowOff>
        </xdr:from>
        <xdr:to>
          <xdr:col>37</xdr:col>
          <xdr:colOff>0</xdr:colOff>
          <xdr:row>53</xdr:row>
          <xdr:rowOff>381000</xdr:rowOff>
        </xdr:to>
        <xdr:sp macro="" textlink="">
          <xdr:nvSpPr>
            <xdr:cNvPr id="12295" name="7-3-1_3" hidden="1">
              <a:extLst>
                <a:ext uri="{63B3BB69-23CF-44E3-9099-C40C66FF867C}">
                  <a14:compatExt spid="_x0000_s12295"/>
                </a:ext>
                <a:ext uri="{FF2B5EF4-FFF2-40B4-BE49-F238E27FC236}">
                  <a16:creationId xmlns:a16="http://schemas.microsoft.com/office/drawing/2014/main" id="{00000000-0008-0000-04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32657</xdr:colOff>
          <xdr:row>53</xdr:row>
          <xdr:rowOff>517071</xdr:rowOff>
        </xdr:from>
        <xdr:to>
          <xdr:col>38</xdr:col>
          <xdr:colOff>97971</xdr:colOff>
          <xdr:row>57</xdr:row>
          <xdr:rowOff>81643</xdr:rowOff>
        </xdr:to>
        <xdr:sp macro="" textlink="">
          <xdr:nvSpPr>
            <xdr:cNvPr id="12296" name="Group Box 7-3-2" hidden="1">
              <a:extLst>
                <a:ext uri="{63B3BB69-23CF-44E3-9099-C40C66FF867C}">
                  <a14:compatExt spid="_x0000_s12296"/>
                </a:ext>
                <a:ext uri="{FF2B5EF4-FFF2-40B4-BE49-F238E27FC236}">
                  <a16:creationId xmlns:a16="http://schemas.microsoft.com/office/drawing/2014/main" id="{00000000-0008-0000-0400-0000083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54</xdr:row>
          <xdr:rowOff>5443</xdr:rowOff>
        </xdr:from>
        <xdr:to>
          <xdr:col>29</xdr:col>
          <xdr:colOff>38100</xdr:colOff>
          <xdr:row>55</xdr:row>
          <xdr:rowOff>0</xdr:rowOff>
        </xdr:to>
        <xdr:sp macro="" textlink="">
          <xdr:nvSpPr>
            <xdr:cNvPr id="12297" name="7-3-2_1" hidden="1">
              <a:extLst>
                <a:ext uri="{63B3BB69-23CF-44E3-9099-C40C66FF867C}">
                  <a14:compatExt spid="_x0000_s12297"/>
                </a:ext>
                <a:ext uri="{FF2B5EF4-FFF2-40B4-BE49-F238E27FC236}">
                  <a16:creationId xmlns:a16="http://schemas.microsoft.com/office/drawing/2014/main" id="{00000000-0008-0000-04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55</xdr:row>
          <xdr:rowOff>5443</xdr:rowOff>
        </xdr:from>
        <xdr:to>
          <xdr:col>29</xdr:col>
          <xdr:colOff>38100</xdr:colOff>
          <xdr:row>56</xdr:row>
          <xdr:rowOff>21771</xdr:rowOff>
        </xdr:to>
        <xdr:sp macro="" textlink="">
          <xdr:nvSpPr>
            <xdr:cNvPr id="12298" name="7-3-2_2" hidden="1">
              <a:extLst>
                <a:ext uri="{63B3BB69-23CF-44E3-9099-C40C66FF867C}">
                  <a14:compatExt spid="_x0000_s12298"/>
                </a:ext>
                <a:ext uri="{FF2B5EF4-FFF2-40B4-BE49-F238E27FC236}">
                  <a16:creationId xmlns:a16="http://schemas.microsoft.com/office/drawing/2014/main" id="{00000000-0008-0000-04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152400</xdr:colOff>
          <xdr:row>56</xdr:row>
          <xdr:rowOff>21771</xdr:rowOff>
        </xdr:from>
        <xdr:to>
          <xdr:col>29</xdr:col>
          <xdr:colOff>38100</xdr:colOff>
          <xdr:row>57</xdr:row>
          <xdr:rowOff>16329</xdr:rowOff>
        </xdr:to>
        <xdr:sp macro="" textlink="">
          <xdr:nvSpPr>
            <xdr:cNvPr id="12299" name="7-3-2_3" hidden="1">
              <a:extLst>
                <a:ext uri="{63B3BB69-23CF-44E3-9099-C40C66FF867C}">
                  <a14:compatExt spid="_x0000_s12299"/>
                </a:ext>
                <a:ext uri="{FF2B5EF4-FFF2-40B4-BE49-F238E27FC236}">
                  <a16:creationId xmlns:a16="http://schemas.microsoft.com/office/drawing/2014/main" id="{00000000-0008-0000-04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68</xdr:row>
          <xdr:rowOff>288471</xdr:rowOff>
        </xdr:from>
        <xdr:to>
          <xdr:col>39</xdr:col>
          <xdr:colOff>0</xdr:colOff>
          <xdr:row>71</xdr:row>
          <xdr:rowOff>0</xdr:rowOff>
        </xdr:to>
        <xdr:sp macro="" textlink="">
          <xdr:nvSpPr>
            <xdr:cNvPr id="12727" name="Group Box 7-3-3" hidden="1">
              <a:extLst>
                <a:ext uri="{63B3BB69-23CF-44E3-9099-C40C66FF867C}">
                  <a14:compatExt spid="_x0000_s12727"/>
                </a:ext>
                <a:ext uri="{FF2B5EF4-FFF2-40B4-BE49-F238E27FC236}">
                  <a16:creationId xmlns:a16="http://schemas.microsoft.com/office/drawing/2014/main" id="{00000000-0008-0000-0400-0000B73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136071</xdr:colOff>
          <xdr:row>69</xdr:row>
          <xdr:rowOff>59871</xdr:rowOff>
        </xdr:from>
        <xdr:to>
          <xdr:col>17</xdr:col>
          <xdr:colOff>21771</xdr:colOff>
          <xdr:row>69</xdr:row>
          <xdr:rowOff>326571</xdr:rowOff>
        </xdr:to>
        <xdr:sp macro="" textlink="">
          <xdr:nvSpPr>
            <xdr:cNvPr id="12728" name="7-3-3_1" hidden="1">
              <a:extLst>
                <a:ext uri="{63B3BB69-23CF-44E3-9099-C40C66FF867C}">
                  <a14:compatExt spid="_x0000_s12728"/>
                </a:ext>
                <a:ext uri="{FF2B5EF4-FFF2-40B4-BE49-F238E27FC236}">
                  <a16:creationId xmlns:a16="http://schemas.microsoft.com/office/drawing/2014/main" id="{00000000-0008-0000-0400-0000B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97971</xdr:colOff>
          <xdr:row>69</xdr:row>
          <xdr:rowOff>59871</xdr:rowOff>
        </xdr:from>
        <xdr:to>
          <xdr:col>23</xdr:col>
          <xdr:colOff>0</xdr:colOff>
          <xdr:row>69</xdr:row>
          <xdr:rowOff>326571</xdr:rowOff>
        </xdr:to>
        <xdr:sp macro="" textlink="">
          <xdr:nvSpPr>
            <xdr:cNvPr id="12729" name="7-3-3_2" hidden="1">
              <a:extLst>
                <a:ext uri="{63B3BB69-23CF-44E3-9099-C40C66FF867C}">
                  <a14:compatExt spid="_x0000_s12729"/>
                </a:ext>
                <a:ext uri="{FF2B5EF4-FFF2-40B4-BE49-F238E27FC236}">
                  <a16:creationId xmlns:a16="http://schemas.microsoft.com/office/drawing/2014/main" id="{00000000-0008-0000-0400-0000B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69</xdr:row>
          <xdr:rowOff>59871</xdr:rowOff>
        </xdr:from>
        <xdr:to>
          <xdr:col>29</xdr:col>
          <xdr:colOff>97971</xdr:colOff>
          <xdr:row>69</xdr:row>
          <xdr:rowOff>326571</xdr:rowOff>
        </xdr:to>
        <xdr:sp macro="" textlink="">
          <xdr:nvSpPr>
            <xdr:cNvPr id="12730" name="7-3-3_3" hidden="1">
              <a:extLst>
                <a:ext uri="{63B3BB69-23CF-44E3-9099-C40C66FF867C}">
                  <a14:compatExt spid="_x0000_s12730"/>
                </a:ext>
                <a:ext uri="{FF2B5EF4-FFF2-40B4-BE49-F238E27FC236}">
                  <a16:creationId xmlns:a16="http://schemas.microsoft.com/office/drawing/2014/main" id="{00000000-0008-0000-0400-0000B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136071</xdr:colOff>
          <xdr:row>70</xdr:row>
          <xdr:rowOff>81643</xdr:rowOff>
        </xdr:from>
        <xdr:to>
          <xdr:col>17</xdr:col>
          <xdr:colOff>21771</xdr:colOff>
          <xdr:row>70</xdr:row>
          <xdr:rowOff>348343</xdr:rowOff>
        </xdr:to>
        <xdr:sp macro="" textlink="">
          <xdr:nvSpPr>
            <xdr:cNvPr id="12999" name="7-3-3_4" hidden="1">
              <a:extLst>
                <a:ext uri="{63B3BB69-23CF-44E3-9099-C40C66FF867C}">
                  <a14:compatExt spid="_x0000_s12999"/>
                </a:ext>
                <a:ext uri="{FF2B5EF4-FFF2-40B4-BE49-F238E27FC236}">
                  <a16:creationId xmlns:a16="http://schemas.microsoft.com/office/drawing/2014/main" id="{00000000-0008-0000-0400-0000C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72</xdr:row>
          <xdr:rowOff>21771</xdr:rowOff>
        </xdr:from>
        <xdr:to>
          <xdr:col>16</xdr:col>
          <xdr:colOff>152400</xdr:colOff>
          <xdr:row>73</xdr:row>
          <xdr:rowOff>0</xdr:rowOff>
        </xdr:to>
        <xdr:sp macro="" textlink="">
          <xdr:nvSpPr>
            <xdr:cNvPr id="12732" name="Check Box 7-3-4-1" hidden="1">
              <a:extLst>
                <a:ext uri="{63B3BB69-23CF-44E3-9099-C40C66FF867C}">
                  <a14:compatExt spid="_x0000_s12732"/>
                </a:ext>
                <a:ext uri="{FF2B5EF4-FFF2-40B4-BE49-F238E27FC236}">
                  <a16:creationId xmlns:a16="http://schemas.microsoft.com/office/drawing/2014/main" id="{00000000-0008-0000-0400-0000B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73</xdr:row>
          <xdr:rowOff>21771</xdr:rowOff>
        </xdr:from>
        <xdr:to>
          <xdr:col>16</xdr:col>
          <xdr:colOff>152400</xdr:colOff>
          <xdr:row>74</xdr:row>
          <xdr:rowOff>0</xdr:rowOff>
        </xdr:to>
        <xdr:sp macro="" textlink="">
          <xdr:nvSpPr>
            <xdr:cNvPr id="12733" name="Check Box 7-3-4-2" hidden="1">
              <a:extLst>
                <a:ext uri="{63B3BB69-23CF-44E3-9099-C40C66FF867C}">
                  <a14:compatExt spid="_x0000_s12733"/>
                </a:ext>
                <a:ext uri="{FF2B5EF4-FFF2-40B4-BE49-F238E27FC236}">
                  <a16:creationId xmlns:a16="http://schemas.microsoft.com/office/drawing/2014/main" id="{00000000-0008-0000-0400-0000B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74</xdr:row>
          <xdr:rowOff>5443</xdr:rowOff>
        </xdr:from>
        <xdr:to>
          <xdr:col>16</xdr:col>
          <xdr:colOff>152400</xdr:colOff>
          <xdr:row>75</xdr:row>
          <xdr:rowOff>0</xdr:rowOff>
        </xdr:to>
        <xdr:sp macro="" textlink="">
          <xdr:nvSpPr>
            <xdr:cNvPr id="12734" name="Check Box 7-3-4-3" hidden="1">
              <a:extLst>
                <a:ext uri="{63B3BB69-23CF-44E3-9099-C40C66FF867C}">
                  <a14:compatExt spid="_x0000_s12734"/>
                </a:ext>
                <a:ext uri="{FF2B5EF4-FFF2-40B4-BE49-F238E27FC236}">
                  <a16:creationId xmlns:a16="http://schemas.microsoft.com/office/drawing/2014/main" id="{00000000-0008-0000-0400-0000B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74</xdr:row>
          <xdr:rowOff>234043</xdr:rowOff>
        </xdr:from>
        <xdr:to>
          <xdr:col>16</xdr:col>
          <xdr:colOff>152400</xdr:colOff>
          <xdr:row>76</xdr:row>
          <xdr:rowOff>38100</xdr:rowOff>
        </xdr:to>
        <xdr:sp macro="" textlink="">
          <xdr:nvSpPr>
            <xdr:cNvPr id="12736" name="Check Box 7-3-4-4" hidden="1">
              <a:extLst>
                <a:ext uri="{63B3BB69-23CF-44E3-9099-C40C66FF867C}">
                  <a14:compatExt spid="_x0000_s12736"/>
                </a:ext>
                <a:ext uri="{FF2B5EF4-FFF2-40B4-BE49-F238E27FC236}">
                  <a16:creationId xmlns:a16="http://schemas.microsoft.com/office/drawing/2014/main" id="{00000000-0008-0000-0400-0000C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78</xdr:row>
          <xdr:rowOff>5443</xdr:rowOff>
        </xdr:from>
        <xdr:to>
          <xdr:col>16</xdr:col>
          <xdr:colOff>152400</xdr:colOff>
          <xdr:row>79</xdr:row>
          <xdr:rowOff>0</xdr:rowOff>
        </xdr:to>
        <xdr:sp macro="" textlink="">
          <xdr:nvSpPr>
            <xdr:cNvPr id="12735" name="Check Box 7-3-4-5" hidden="1">
              <a:extLst>
                <a:ext uri="{63B3BB69-23CF-44E3-9099-C40C66FF867C}">
                  <a14:compatExt spid="_x0000_s12735"/>
                </a:ext>
                <a:ext uri="{FF2B5EF4-FFF2-40B4-BE49-F238E27FC236}">
                  <a16:creationId xmlns:a16="http://schemas.microsoft.com/office/drawing/2014/main" id="{00000000-0008-0000-0400-0000B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79</xdr:row>
          <xdr:rowOff>234043</xdr:rowOff>
        </xdr:from>
        <xdr:to>
          <xdr:col>16</xdr:col>
          <xdr:colOff>152400</xdr:colOff>
          <xdr:row>81</xdr:row>
          <xdr:rowOff>38100</xdr:rowOff>
        </xdr:to>
        <xdr:sp macro="" textlink="">
          <xdr:nvSpPr>
            <xdr:cNvPr id="12737" name="Check Box 7-3-4-61" hidden="1">
              <a:extLst>
                <a:ext uri="{63B3BB69-23CF-44E3-9099-C40C66FF867C}">
                  <a14:compatExt spid="_x0000_s12737"/>
                </a:ext>
                <a:ext uri="{FF2B5EF4-FFF2-40B4-BE49-F238E27FC236}">
                  <a16:creationId xmlns:a16="http://schemas.microsoft.com/office/drawing/2014/main" id="{00000000-0008-0000-0400-0000C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82</xdr:row>
          <xdr:rowOff>174171</xdr:rowOff>
        </xdr:from>
        <xdr:to>
          <xdr:col>16</xdr:col>
          <xdr:colOff>152400</xdr:colOff>
          <xdr:row>84</xdr:row>
          <xdr:rowOff>21771</xdr:rowOff>
        </xdr:to>
        <xdr:sp macro="" textlink="">
          <xdr:nvSpPr>
            <xdr:cNvPr id="12738" name="Check Box 7-3-4-62" hidden="1">
              <a:extLst>
                <a:ext uri="{63B3BB69-23CF-44E3-9099-C40C66FF867C}">
                  <a14:compatExt spid="_x0000_s12738"/>
                </a:ext>
                <a:ext uri="{FF2B5EF4-FFF2-40B4-BE49-F238E27FC236}">
                  <a16:creationId xmlns:a16="http://schemas.microsoft.com/office/drawing/2014/main" id="{00000000-0008-0000-0400-0000C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85</xdr:row>
          <xdr:rowOff>21771</xdr:rowOff>
        </xdr:from>
        <xdr:to>
          <xdr:col>16</xdr:col>
          <xdr:colOff>152400</xdr:colOff>
          <xdr:row>86</xdr:row>
          <xdr:rowOff>21771</xdr:rowOff>
        </xdr:to>
        <xdr:sp macro="" textlink="">
          <xdr:nvSpPr>
            <xdr:cNvPr id="12739" name="Check Box 7-3-4-63" hidden="1">
              <a:extLst>
                <a:ext uri="{63B3BB69-23CF-44E3-9099-C40C66FF867C}">
                  <a14:compatExt spid="_x0000_s12739"/>
                </a:ext>
                <a:ext uri="{FF2B5EF4-FFF2-40B4-BE49-F238E27FC236}">
                  <a16:creationId xmlns:a16="http://schemas.microsoft.com/office/drawing/2014/main" id="{00000000-0008-0000-0400-0000C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87</xdr:row>
          <xdr:rowOff>5443</xdr:rowOff>
        </xdr:from>
        <xdr:to>
          <xdr:col>16</xdr:col>
          <xdr:colOff>152400</xdr:colOff>
          <xdr:row>88</xdr:row>
          <xdr:rowOff>0</xdr:rowOff>
        </xdr:to>
        <xdr:sp macro="" textlink="">
          <xdr:nvSpPr>
            <xdr:cNvPr id="12740" name="Check Box 7-3-4-7" hidden="1">
              <a:extLst>
                <a:ext uri="{63B3BB69-23CF-44E3-9099-C40C66FF867C}">
                  <a14:compatExt spid="_x0000_s12740"/>
                </a:ext>
                <a:ext uri="{FF2B5EF4-FFF2-40B4-BE49-F238E27FC236}">
                  <a16:creationId xmlns:a16="http://schemas.microsoft.com/office/drawing/2014/main" id="{00000000-0008-0000-0400-0000C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88</xdr:row>
          <xdr:rowOff>0</xdr:rowOff>
        </xdr:from>
        <xdr:to>
          <xdr:col>16</xdr:col>
          <xdr:colOff>152400</xdr:colOff>
          <xdr:row>89</xdr:row>
          <xdr:rowOff>0</xdr:rowOff>
        </xdr:to>
        <xdr:sp macro="" textlink="">
          <xdr:nvSpPr>
            <xdr:cNvPr id="12778" name="Check Box 7-3-4-8" hidden="1">
              <a:extLst>
                <a:ext uri="{63B3BB69-23CF-44E3-9099-C40C66FF867C}">
                  <a14:compatExt spid="_x0000_s12778"/>
                </a:ext>
                <a:ext uri="{FF2B5EF4-FFF2-40B4-BE49-F238E27FC236}">
                  <a16:creationId xmlns:a16="http://schemas.microsoft.com/office/drawing/2014/main" id="{00000000-0008-0000-0400-0000E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21771</xdr:colOff>
          <xdr:row>96</xdr:row>
          <xdr:rowOff>168729</xdr:rowOff>
        </xdr:from>
        <xdr:to>
          <xdr:col>39</xdr:col>
          <xdr:colOff>92529</xdr:colOff>
          <xdr:row>101</xdr:row>
          <xdr:rowOff>32657</xdr:rowOff>
        </xdr:to>
        <xdr:sp macro="" textlink="">
          <xdr:nvSpPr>
            <xdr:cNvPr id="13000" name="Group Box 7-4-1-1" hidden="1">
              <a:extLst>
                <a:ext uri="{63B3BB69-23CF-44E3-9099-C40C66FF867C}">
                  <a14:compatExt spid="_x0000_s13000"/>
                </a:ext>
                <a:ext uri="{FF2B5EF4-FFF2-40B4-BE49-F238E27FC236}">
                  <a16:creationId xmlns:a16="http://schemas.microsoft.com/office/drawing/2014/main" id="{00000000-0008-0000-0400-0000C8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7-4-1-1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97</xdr:row>
          <xdr:rowOff>21771</xdr:rowOff>
        </xdr:from>
        <xdr:to>
          <xdr:col>21</xdr:col>
          <xdr:colOff>0</xdr:colOff>
          <xdr:row>98</xdr:row>
          <xdr:rowOff>0</xdr:rowOff>
        </xdr:to>
        <xdr:sp macro="" textlink="">
          <xdr:nvSpPr>
            <xdr:cNvPr id="13001" name="7-4-1-1_1" hidden="1">
              <a:extLst>
                <a:ext uri="{63B3BB69-23CF-44E3-9099-C40C66FF867C}">
                  <a14:compatExt spid="_x0000_s13001"/>
                </a:ext>
                <a:ext uri="{FF2B5EF4-FFF2-40B4-BE49-F238E27FC236}">
                  <a16:creationId xmlns:a16="http://schemas.microsoft.com/office/drawing/2014/main" id="{00000000-0008-0000-0400-0000C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130629</xdr:colOff>
          <xdr:row>98</xdr:row>
          <xdr:rowOff>21771</xdr:rowOff>
        </xdr:from>
        <xdr:to>
          <xdr:col>21</xdr:col>
          <xdr:colOff>0</xdr:colOff>
          <xdr:row>99</xdr:row>
          <xdr:rowOff>5443</xdr:rowOff>
        </xdr:to>
        <xdr:sp macro="" textlink="">
          <xdr:nvSpPr>
            <xdr:cNvPr id="13035" name="7-4-1-1_2" hidden="1">
              <a:extLst>
                <a:ext uri="{63B3BB69-23CF-44E3-9099-C40C66FF867C}">
                  <a14:compatExt spid="_x0000_s13035"/>
                </a:ext>
                <a:ext uri="{FF2B5EF4-FFF2-40B4-BE49-F238E27FC236}">
                  <a16:creationId xmlns:a16="http://schemas.microsoft.com/office/drawing/2014/main" id="{00000000-0008-0000-0400-0000E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130629</xdr:colOff>
          <xdr:row>99</xdr:row>
          <xdr:rowOff>21771</xdr:rowOff>
        </xdr:from>
        <xdr:to>
          <xdr:col>21</xdr:col>
          <xdr:colOff>0</xdr:colOff>
          <xdr:row>100</xdr:row>
          <xdr:rowOff>5443</xdr:rowOff>
        </xdr:to>
        <xdr:sp macro="" textlink="">
          <xdr:nvSpPr>
            <xdr:cNvPr id="13036" name="7-4-1-1_3" hidden="1">
              <a:extLst>
                <a:ext uri="{63B3BB69-23CF-44E3-9099-C40C66FF867C}">
                  <a14:compatExt spid="_x0000_s13036"/>
                </a:ext>
                <a:ext uri="{FF2B5EF4-FFF2-40B4-BE49-F238E27FC236}">
                  <a16:creationId xmlns:a16="http://schemas.microsoft.com/office/drawing/2014/main" id="{00000000-0008-0000-0400-0000E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130629</xdr:colOff>
          <xdr:row>97</xdr:row>
          <xdr:rowOff>21771</xdr:rowOff>
        </xdr:from>
        <xdr:to>
          <xdr:col>30</xdr:col>
          <xdr:colOff>168729</xdr:colOff>
          <xdr:row>98</xdr:row>
          <xdr:rowOff>0</xdr:rowOff>
        </xdr:to>
        <xdr:sp macro="" textlink="">
          <xdr:nvSpPr>
            <xdr:cNvPr id="13040" name="7-4-1-1_4" hidden="1">
              <a:extLst>
                <a:ext uri="{63B3BB69-23CF-44E3-9099-C40C66FF867C}">
                  <a14:compatExt spid="_x0000_s13040"/>
                </a:ext>
                <a:ext uri="{FF2B5EF4-FFF2-40B4-BE49-F238E27FC236}">
                  <a16:creationId xmlns:a16="http://schemas.microsoft.com/office/drawing/2014/main" id="{00000000-0008-0000-0400-0000F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130629</xdr:colOff>
          <xdr:row>98</xdr:row>
          <xdr:rowOff>21771</xdr:rowOff>
        </xdr:from>
        <xdr:to>
          <xdr:col>30</xdr:col>
          <xdr:colOff>168729</xdr:colOff>
          <xdr:row>99</xdr:row>
          <xdr:rowOff>5443</xdr:rowOff>
        </xdr:to>
        <xdr:sp macro="" textlink="">
          <xdr:nvSpPr>
            <xdr:cNvPr id="13041" name="7-4-1-1_5" hidden="1">
              <a:extLst>
                <a:ext uri="{63B3BB69-23CF-44E3-9099-C40C66FF867C}">
                  <a14:compatExt spid="_x0000_s13041"/>
                </a:ext>
                <a:ext uri="{FF2B5EF4-FFF2-40B4-BE49-F238E27FC236}">
                  <a16:creationId xmlns:a16="http://schemas.microsoft.com/office/drawing/2014/main" id="{00000000-0008-0000-0400-0000F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130629</xdr:colOff>
          <xdr:row>100</xdr:row>
          <xdr:rowOff>21771</xdr:rowOff>
        </xdr:from>
        <xdr:to>
          <xdr:col>21</xdr:col>
          <xdr:colOff>0</xdr:colOff>
          <xdr:row>101</xdr:row>
          <xdr:rowOff>5443</xdr:rowOff>
        </xdr:to>
        <xdr:sp macro="" textlink="">
          <xdr:nvSpPr>
            <xdr:cNvPr id="13042" name="7-4-1-1_6" hidden="1">
              <a:extLst>
                <a:ext uri="{63B3BB69-23CF-44E3-9099-C40C66FF867C}">
                  <a14:compatExt spid="_x0000_s13042"/>
                </a:ext>
                <a:ext uri="{FF2B5EF4-FFF2-40B4-BE49-F238E27FC236}">
                  <a16:creationId xmlns:a16="http://schemas.microsoft.com/office/drawing/2014/main" id="{00000000-0008-0000-0400-0000F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21771</xdr:colOff>
          <xdr:row>102</xdr:row>
          <xdr:rowOff>21771</xdr:rowOff>
        </xdr:from>
        <xdr:to>
          <xdr:col>39</xdr:col>
          <xdr:colOff>136071</xdr:colOff>
          <xdr:row>106</xdr:row>
          <xdr:rowOff>38100</xdr:rowOff>
        </xdr:to>
        <xdr:sp macro="" textlink="">
          <xdr:nvSpPr>
            <xdr:cNvPr id="13004" name="Group Box 7-4-1-2" hidden="1">
              <a:extLst>
                <a:ext uri="{63B3BB69-23CF-44E3-9099-C40C66FF867C}">
                  <a14:compatExt spid="_x0000_s13004"/>
                </a:ext>
                <a:ext uri="{FF2B5EF4-FFF2-40B4-BE49-F238E27FC236}">
                  <a16:creationId xmlns:a16="http://schemas.microsoft.com/office/drawing/2014/main" id="{00000000-0008-0000-0400-0000CC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7-4-1-2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102</xdr:row>
          <xdr:rowOff>32657</xdr:rowOff>
        </xdr:from>
        <xdr:to>
          <xdr:col>21</xdr:col>
          <xdr:colOff>38100</xdr:colOff>
          <xdr:row>103</xdr:row>
          <xdr:rowOff>16329</xdr:rowOff>
        </xdr:to>
        <xdr:sp macro="" textlink="">
          <xdr:nvSpPr>
            <xdr:cNvPr id="13005" name="7-4-1-2_1" hidden="1">
              <a:extLst>
                <a:ext uri="{63B3BB69-23CF-44E3-9099-C40C66FF867C}">
                  <a14:compatExt spid="_x0000_s13005"/>
                </a:ext>
                <a:ext uri="{FF2B5EF4-FFF2-40B4-BE49-F238E27FC236}">
                  <a16:creationId xmlns:a16="http://schemas.microsoft.com/office/drawing/2014/main" id="{00000000-0008-0000-0400-0000C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103</xdr:row>
          <xdr:rowOff>16329</xdr:rowOff>
        </xdr:from>
        <xdr:to>
          <xdr:col>21</xdr:col>
          <xdr:colOff>38100</xdr:colOff>
          <xdr:row>104</xdr:row>
          <xdr:rowOff>5443</xdr:rowOff>
        </xdr:to>
        <xdr:sp macro="" textlink="">
          <xdr:nvSpPr>
            <xdr:cNvPr id="13043" name="7-4-1-2_2" hidden="1">
              <a:extLst>
                <a:ext uri="{63B3BB69-23CF-44E3-9099-C40C66FF867C}">
                  <a14:compatExt spid="_x0000_s13043"/>
                </a:ext>
                <a:ext uri="{FF2B5EF4-FFF2-40B4-BE49-F238E27FC236}">
                  <a16:creationId xmlns:a16="http://schemas.microsoft.com/office/drawing/2014/main" id="{00000000-0008-0000-0400-0000F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130629</xdr:colOff>
          <xdr:row>104</xdr:row>
          <xdr:rowOff>21771</xdr:rowOff>
        </xdr:from>
        <xdr:to>
          <xdr:col>21</xdr:col>
          <xdr:colOff>38100</xdr:colOff>
          <xdr:row>105</xdr:row>
          <xdr:rowOff>5443</xdr:rowOff>
        </xdr:to>
        <xdr:sp macro="" textlink="">
          <xdr:nvSpPr>
            <xdr:cNvPr id="13044" name="7-4-1-2_3" hidden="1">
              <a:extLst>
                <a:ext uri="{63B3BB69-23CF-44E3-9099-C40C66FF867C}">
                  <a14:compatExt spid="_x0000_s13044"/>
                </a:ext>
                <a:ext uri="{FF2B5EF4-FFF2-40B4-BE49-F238E27FC236}">
                  <a16:creationId xmlns:a16="http://schemas.microsoft.com/office/drawing/2014/main" id="{00000000-0008-0000-0400-0000F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130629</xdr:colOff>
          <xdr:row>102</xdr:row>
          <xdr:rowOff>21771</xdr:rowOff>
        </xdr:from>
        <xdr:to>
          <xdr:col>31</xdr:col>
          <xdr:colOff>38100</xdr:colOff>
          <xdr:row>103</xdr:row>
          <xdr:rowOff>16329</xdr:rowOff>
        </xdr:to>
        <xdr:sp macro="" textlink="">
          <xdr:nvSpPr>
            <xdr:cNvPr id="13045" name="7-4-1-2_4" hidden="1">
              <a:extLst>
                <a:ext uri="{63B3BB69-23CF-44E3-9099-C40C66FF867C}">
                  <a14:compatExt spid="_x0000_s13045"/>
                </a:ext>
                <a:ext uri="{FF2B5EF4-FFF2-40B4-BE49-F238E27FC236}">
                  <a16:creationId xmlns:a16="http://schemas.microsoft.com/office/drawing/2014/main" id="{00000000-0008-0000-0400-0000F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130629</xdr:colOff>
          <xdr:row>103</xdr:row>
          <xdr:rowOff>21771</xdr:rowOff>
        </xdr:from>
        <xdr:to>
          <xdr:col>31</xdr:col>
          <xdr:colOff>38100</xdr:colOff>
          <xdr:row>104</xdr:row>
          <xdr:rowOff>16329</xdr:rowOff>
        </xdr:to>
        <xdr:sp macro="" textlink="">
          <xdr:nvSpPr>
            <xdr:cNvPr id="13046" name="7-4-1-2_5" hidden="1">
              <a:extLst>
                <a:ext uri="{63B3BB69-23CF-44E3-9099-C40C66FF867C}">
                  <a14:compatExt spid="_x0000_s13046"/>
                </a:ext>
                <a:ext uri="{FF2B5EF4-FFF2-40B4-BE49-F238E27FC236}">
                  <a16:creationId xmlns:a16="http://schemas.microsoft.com/office/drawing/2014/main" id="{00000000-0008-0000-0400-0000F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105</xdr:row>
          <xdr:rowOff>16329</xdr:rowOff>
        </xdr:from>
        <xdr:to>
          <xdr:col>21</xdr:col>
          <xdr:colOff>38100</xdr:colOff>
          <xdr:row>106</xdr:row>
          <xdr:rowOff>5443</xdr:rowOff>
        </xdr:to>
        <xdr:sp macro="" textlink="">
          <xdr:nvSpPr>
            <xdr:cNvPr id="13047" name="7-4-1-2_6" hidden="1">
              <a:extLst>
                <a:ext uri="{63B3BB69-23CF-44E3-9099-C40C66FF867C}">
                  <a14:compatExt spid="_x0000_s13047"/>
                </a:ext>
                <a:ext uri="{FF2B5EF4-FFF2-40B4-BE49-F238E27FC236}">
                  <a16:creationId xmlns:a16="http://schemas.microsoft.com/office/drawing/2014/main" id="{00000000-0008-0000-0400-0000F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106</xdr:row>
          <xdr:rowOff>21771</xdr:rowOff>
        </xdr:from>
        <xdr:to>
          <xdr:col>16</xdr:col>
          <xdr:colOff>152400</xdr:colOff>
          <xdr:row>107</xdr:row>
          <xdr:rowOff>0</xdr:rowOff>
        </xdr:to>
        <xdr:sp macro="" textlink="">
          <xdr:nvSpPr>
            <xdr:cNvPr id="12741" name="Check Box 7-4-2-1" hidden="1">
              <a:extLst>
                <a:ext uri="{63B3BB69-23CF-44E3-9099-C40C66FF867C}">
                  <a14:compatExt spid="_x0000_s12741"/>
                </a:ext>
                <a:ext uri="{FF2B5EF4-FFF2-40B4-BE49-F238E27FC236}">
                  <a16:creationId xmlns:a16="http://schemas.microsoft.com/office/drawing/2014/main" id="{00000000-0008-0000-0400-0000C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108</xdr:row>
          <xdr:rowOff>5443</xdr:rowOff>
        </xdr:from>
        <xdr:to>
          <xdr:col>16</xdr:col>
          <xdr:colOff>152400</xdr:colOff>
          <xdr:row>109</xdr:row>
          <xdr:rowOff>0</xdr:rowOff>
        </xdr:to>
        <xdr:sp macro="" textlink="">
          <xdr:nvSpPr>
            <xdr:cNvPr id="12742" name="Check Box 7-4-2-2" hidden="1">
              <a:extLst>
                <a:ext uri="{63B3BB69-23CF-44E3-9099-C40C66FF867C}">
                  <a14:compatExt spid="_x0000_s12742"/>
                </a:ext>
                <a:ext uri="{FF2B5EF4-FFF2-40B4-BE49-F238E27FC236}">
                  <a16:creationId xmlns:a16="http://schemas.microsoft.com/office/drawing/2014/main" id="{00000000-0008-0000-0400-0000C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116</xdr:row>
          <xdr:rowOff>5443</xdr:rowOff>
        </xdr:from>
        <xdr:to>
          <xdr:col>16</xdr:col>
          <xdr:colOff>136071</xdr:colOff>
          <xdr:row>117</xdr:row>
          <xdr:rowOff>0</xdr:rowOff>
        </xdr:to>
        <xdr:sp macro="" textlink="">
          <xdr:nvSpPr>
            <xdr:cNvPr id="12743" name="Check Box 7-4-2-3" hidden="1">
              <a:extLst>
                <a:ext uri="{63B3BB69-23CF-44E3-9099-C40C66FF867C}">
                  <a14:compatExt spid="_x0000_s12743"/>
                </a:ext>
                <a:ext uri="{FF2B5EF4-FFF2-40B4-BE49-F238E27FC236}">
                  <a16:creationId xmlns:a16="http://schemas.microsoft.com/office/drawing/2014/main" id="{00000000-0008-0000-0400-0000C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117</xdr:row>
          <xdr:rowOff>5443</xdr:rowOff>
        </xdr:from>
        <xdr:to>
          <xdr:col>16</xdr:col>
          <xdr:colOff>152400</xdr:colOff>
          <xdr:row>118</xdr:row>
          <xdr:rowOff>59871</xdr:rowOff>
        </xdr:to>
        <xdr:sp macro="" textlink="">
          <xdr:nvSpPr>
            <xdr:cNvPr id="12744" name="Check Box 7-4-2-4" hidden="1">
              <a:extLst>
                <a:ext uri="{63B3BB69-23CF-44E3-9099-C40C66FF867C}">
                  <a14:compatExt spid="_x0000_s12744"/>
                </a:ext>
                <a:ext uri="{FF2B5EF4-FFF2-40B4-BE49-F238E27FC236}">
                  <a16:creationId xmlns:a16="http://schemas.microsoft.com/office/drawing/2014/main" id="{00000000-0008-0000-0400-0000C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97971</xdr:colOff>
          <xdr:row>118</xdr:row>
          <xdr:rowOff>185057</xdr:rowOff>
        </xdr:from>
        <xdr:to>
          <xdr:col>16</xdr:col>
          <xdr:colOff>152400</xdr:colOff>
          <xdr:row>120</xdr:row>
          <xdr:rowOff>21771</xdr:rowOff>
        </xdr:to>
        <xdr:sp macro="" textlink="">
          <xdr:nvSpPr>
            <xdr:cNvPr id="12779" name="Check Box 7-4-2-5" hidden="1">
              <a:extLst>
                <a:ext uri="{63B3BB69-23CF-44E3-9099-C40C66FF867C}">
                  <a14:compatExt spid="_x0000_s12779"/>
                </a:ext>
                <a:ext uri="{FF2B5EF4-FFF2-40B4-BE49-F238E27FC236}">
                  <a16:creationId xmlns:a16="http://schemas.microsoft.com/office/drawing/2014/main" id="{00000000-0008-0000-0400-0000E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54429</xdr:colOff>
          <xdr:row>128</xdr:row>
          <xdr:rowOff>228600</xdr:rowOff>
        </xdr:from>
        <xdr:to>
          <xdr:col>28</xdr:col>
          <xdr:colOff>0</xdr:colOff>
          <xdr:row>133</xdr:row>
          <xdr:rowOff>38100</xdr:rowOff>
        </xdr:to>
        <xdr:sp macro="" textlink="">
          <xdr:nvSpPr>
            <xdr:cNvPr id="12677" name="Group Box 7-5-2" hidden="1">
              <a:extLst>
                <a:ext uri="{63B3BB69-23CF-44E3-9099-C40C66FF867C}">
                  <a14:compatExt spid="_x0000_s12677"/>
                </a:ext>
                <a:ext uri="{FF2B5EF4-FFF2-40B4-BE49-F238E27FC236}">
                  <a16:creationId xmlns:a16="http://schemas.microsoft.com/office/drawing/2014/main" id="{00000000-0008-0000-0400-0000853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129</xdr:row>
          <xdr:rowOff>21771</xdr:rowOff>
        </xdr:from>
        <xdr:to>
          <xdr:col>22</xdr:col>
          <xdr:colOff>16329</xdr:colOff>
          <xdr:row>130</xdr:row>
          <xdr:rowOff>16329</xdr:rowOff>
        </xdr:to>
        <xdr:sp macro="" textlink="">
          <xdr:nvSpPr>
            <xdr:cNvPr id="12678" name="7-5-2_1" hidden="1">
              <a:extLst>
                <a:ext uri="{63B3BB69-23CF-44E3-9099-C40C66FF867C}">
                  <a14:compatExt spid="_x0000_s12678"/>
                </a:ext>
                <a:ext uri="{FF2B5EF4-FFF2-40B4-BE49-F238E27FC236}">
                  <a16:creationId xmlns:a16="http://schemas.microsoft.com/office/drawing/2014/main" id="{00000000-0008-0000-0400-00008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130</xdr:row>
          <xdr:rowOff>21771</xdr:rowOff>
        </xdr:from>
        <xdr:to>
          <xdr:col>22</xdr:col>
          <xdr:colOff>16329</xdr:colOff>
          <xdr:row>131</xdr:row>
          <xdr:rowOff>16329</xdr:rowOff>
        </xdr:to>
        <xdr:sp macro="" textlink="">
          <xdr:nvSpPr>
            <xdr:cNvPr id="12679" name="7-5-2_2" hidden="1">
              <a:extLst>
                <a:ext uri="{63B3BB69-23CF-44E3-9099-C40C66FF867C}">
                  <a14:compatExt spid="_x0000_s12679"/>
                </a:ext>
                <a:ext uri="{FF2B5EF4-FFF2-40B4-BE49-F238E27FC236}">
                  <a16:creationId xmlns:a16="http://schemas.microsoft.com/office/drawing/2014/main" id="{00000000-0008-0000-0400-00008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131</xdr:row>
          <xdr:rowOff>21771</xdr:rowOff>
        </xdr:from>
        <xdr:to>
          <xdr:col>22</xdr:col>
          <xdr:colOff>16329</xdr:colOff>
          <xdr:row>132</xdr:row>
          <xdr:rowOff>16329</xdr:rowOff>
        </xdr:to>
        <xdr:sp macro="" textlink="">
          <xdr:nvSpPr>
            <xdr:cNvPr id="12680" name="7-5-2_3" hidden="1">
              <a:extLst>
                <a:ext uri="{63B3BB69-23CF-44E3-9099-C40C66FF867C}">
                  <a14:compatExt spid="_x0000_s12680"/>
                </a:ext>
                <a:ext uri="{FF2B5EF4-FFF2-40B4-BE49-F238E27FC236}">
                  <a16:creationId xmlns:a16="http://schemas.microsoft.com/office/drawing/2014/main" id="{00000000-0008-0000-0400-00008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132</xdr:row>
          <xdr:rowOff>5443</xdr:rowOff>
        </xdr:from>
        <xdr:to>
          <xdr:col>22</xdr:col>
          <xdr:colOff>16329</xdr:colOff>
          <xdr:row>133</xdr:row>
          <xdr:rowOff>21771</xdr:rowOff>
        </xdr:to>
        <xdr:sp macro="" textlink="">
          <xdr:nvSpPr>
            <xdr:cNvPr id="13007" name="7-5-2_4" hidden="1">
              <a:extLst>
                <a:ext uri="{63B3BB69-23CF-44E3-9099-C40C66FF867C}">
                  <a14:compatExt spid="_x0000_s13007"/>
                </a:ext>
                <a:ext uri="{FF2B5EF4-FFF2-40B4-BE49-F238E27FC236}">
                  <a16:creationId xmlns:a16="http://schemas.microsoft.com/office/drawing/2014/main" id="{00000000-0008-0000-0400-0000C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54429</xdr:colOff>
          <xdr:row>133</xdr:row>
          <xdr:rowOff>228600</xdr:rowOff>
        </xdr:from>
        <xdr:to>
          <xdr:col>28</xdr:col>
          <xdr:colOff>0</xdr:colOff>
          <xdr:row>139</xdr:row>
          <xdr:rowOff>32657</xdr:rowOff>
        </xdr:to>
        <xdr:sp macro="" textlink="">
          <xdr:nvSpPr>
            <xdr:cNvPr id="13008" name="Group Box 7-5-3-10" hidden="1">
              <a:extLst>
                <a:ext uri="{63B3BB69-23CF-44E3-9099-C40C66FF867C}">
                  <a14:compatExt spid="_x0000_s13008"/>
                </a:ext>
                <a:ext uri="{FF2B5EF4-FFF2-40B4-BE49-F238E27FC236}">
                  <a16:creationId xmlns:a16="http://schemas.microsoft.com/office/drawing/2014/main" id="{00000000-0008-0000-0400-0000D0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7-5-3-10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134</xdr:row>
          <xdr:rowOff>21771</xdr:rowOff>
        </xdr:from>
        <xdr:to>
          <xdr:col>22</xdr:col>
          <xdr:colOff>16329</xdr:colOff>
          <xdr:row>135</xdr:row>
          <xdr:rowOff>16329</xdr:rowOff>
        </xdr:to>
        <xdr:sp macro="" textlink="">
          <xdr:nvSpPr>
            <xdr:cNvPr id="13009" name="7-5-3-10_1" hidden="1">
              <a:extLst>
                <a:ext uri="{63B3BB69-23CF-44E3-9099-C40C66FF867C}">
                  <a14:compatExt spid="_x0000_s13009"/>
                </a:ext>
                <a:ext uri="{FF2B5EF4-FFF2-40B4-BE49-F238E27FC236}">
                  <a16:creationId xmlns:a16="http://schemas.microsoft.com/office/drawing/2014/main" id="{00000000-0008-0000-0400-0000D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135</xdr:row>
          <xdr:rowOff>21771</xdr:rowOff>
        </xdr:from>
        <xdr:to>
          <xdr:col>22</xdr:col>
          <xdr:colOff>16329</xdr:colOff>
          <xdr:row>136</xdr:row>
          <xdr:rowOff>16329</xdr:rowOff>
        </xdr:to>
        <xdr:sp macro="" textlink="">
          <xdr:nvSpPr>
            <xdr:cNvPr id="13010" name="7-5-3-10_2" hidden="1">
              <a:extLst>
                <a:ext uri="{63B3BB69-23CF-44E3-9099-C40C66FF867C}">
                  <a14:compatExt spid="_x0000_s13010"/>
                </a:ext>
                <a:ext uri="{FF2B5EF4-FFF2-40B4-BE49-F238E27FC236}">
                  <a16:creationId xmlns:a16="http://schemas.microsoft.com/office/drawing/2014/main" id="{00000000-0008-0000-0400-0000D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136</xdr:row>
          <xdr:rowOff>21771</xdr:rowOff>
        </xdr:from>
        <xdr:to>
          <xdr:col>22</xdr:col>
          <xdr:colOff>16329</xdr:colOff>
          <xdr:row>137</xdr:row>
          <xdr:rowOff>16329</xdr:rowOff>
        </xdr:to>
        <xdr:sp macro="" textlink="">
          <xdr:nvSpPr>
            <xdr:cNvPr id="13011" name="7-5-3-10_3" hidden="1">
              <a:extLst>
                <a:ext uri="{63B3BB69-23CF-44E3-9099-C40C66FF867C}">
                  <a14:compatExt spid="_x0000_s13011"/>
                </a:ext>
                <a:ext uri="{FF2B5EF4-FFF2-40B4-BE49-F238E27FC236}">
                  <a16:creationId xmlns:a16="http://schemas.microsoft.com/office/drawing/2014/main" id="{00000000-0008-0000-0400-0000D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137</xdr:row>
          <xdr:rowOff>5443</xdr:rowOff>
        </xdr:from>
        <xdr:to>
          <xdr:col>22</xdr:col>
          <xdr:colOff>16329</xdr:colOff>
          <xdr:row>138</xdr:row>
          <xdr:rowOff>16329</xdr:rowOff>
        </xdr:to>
        <xdr:sp macro="" textlink="">
          <xdr:nvSpPr>
            <xdr:cNvPr id="13012" name="7-5-3-10_4" hidden="1">
              <a:extLst>
                <a:ext uri="{63B3BB69-23CF-44E3-9099-C40C66FF867C}">
                  <a14:compatExt spid="_x0000_s13012"/>
                </a:ext>
                <a:ext uri="{FF2B5EF4-FFF2-40B4-BE49-F238E27FC236}">
                  <a16:creationId xmlns:a16="http://schemas.microsoft.com/office/drawing/2014/main" id="{00000000-0008-0000-0400-0000D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97971</xdr:colOff>
          <xdr:row>141</xdr:row>
          <xdr:rowOff>32657</xdr:rowOff>
        </xdr:from>
        <xdr:to>
          <xdr:col>11</xdr:col>
          <xdr:colOff>152400</xdr:colOff>
          <xdr:row>141</xdr:row>
          <xdr:rowOff>228600</xdr:rowOff>
        </xdr:to>
        <xdr:sp macro="" textlink="">
          <xdr:nvSpPr>
            <xdr:cNvPr id="12685" name="Check Box 7-5-3-301" hidden="1">
              <a:extLst>
                <a:ext uri="{63B3BB69-23CF-44E3-9099-C40C66FF867C}">
                  <a14:compatExt spid="_x0000_s12685"/>
                </a:ext>
                <a:ext uri="{FF2B5EF4-FFF2-40B4-BE49-F238E27FC236}">
                  <a16:creationId xmlns:a16="http://schemas.microsoft.com/office/drawing/2014/main" id="{00000000-0008-0000-0400-00008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97971</xdr:colOff>
          <xdr:row>142</xdr:row>
          <xdr:rowOff>0</xdr:rowOff>
        </xdr:from>
        <xdr:to>
          <xdr:col>11</xdr:col>
          <xdr:colOff>152400</xdr:colOff>
          <xdr:row>143</xdr:row>
          <xdr:rowOff>16329</xdr:rowOff>
        </xdr:to>
        <xdr:sp macro="" textlink="">
          <xdr:nvSpPr>
            <xdr:cNvPr id="12686" name="Check Box 7-5-3-302" hidden="1">
              <a:extLst>
                <a:ext uri="{63B3BB69-23CF-44E3-9099-C40C66FF867C}">
                  <a14:compatExt spid="_x0000_s12686"/>
                </a:ext>
                <a:ext uri="{FF2B5EF4-FFF2-40B4-BE49-F238E27FC236}">
                  <a16:creationId xmlns:a16="http://schemas.microsoft.com/office/drawing/2014/main" id="{00000000-0008-0000-0400-00008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97971</xdr:colOff>
          <xdr:row>144</xdr:row>
          <xdr:rowOff>21771</xdr:rowOff>
        </xdr:from>
        <xdr:to>
          <xdr:col>11</xdr:col>
          <xdr:colOff>152400</xdr:colOff>
          <xdr:row>145</xdr:row>
          <xdr:rowOff>0</xdr:rowOff>
        </xdr:to>
        <xdr:sp macro="" textlink="">
          <xdr:nvSpPr>
            <xdr:cNvPr id="12687" name="Check Box 7-5-3-303" hidden="1">
              <a:extLst>
                <a:ext uri="{63B3BB69-23CF-44E3-9099-C40C66FF867C}">
                  <a14:compatExt spid="_x0000_s12687"/>
                </a:ext>
                <a:ext uri="{FF2B5EF4-FFF2-40B4-BE49-F238E27FC236}">
                  <a16:creationId xmlns:a16="http://schemas.microsoft.com/office/drawing/2014/main" id="{00000000-0008-0000-0400-00008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97971</xdr:colOff>
          <xdr:row>145</xdr:row>
          <xdr:rowOff>21771</xdr:rowOff>
        </xdr:from>
        <xdr:to>
          <xdr:col>11</xdr:col>
          <xdr:colOff>152400</xdr:colOff>
          <xdr:row>146</xdr:row>
          <xdr:rowOff>0</xdr:rowOff>
        </xdr:to>
        <xdr:sp macro="" textlink="">
          <xdr:nvSpPr>
            <xdr:cNvPr id="12688" name="Check Box 7-5-3-304" hidden="1">
              <a:extLst>
                <a:ext uri="{63B3BB69-23CF-44E3-9099-C40C66FF867C}">
                  <a14:compatExt spid="_x0000_s12688"/>
                </a:ext>
                <a:ext uri="{FF2B5EF4-FFF2-40B4-BE49-F238E27FC236}">
                  <a16:creationId xmlns:a16="http://schemas.microsoft.com/office/drawing/2014/main" id="{00000000-0008-0000-0400-00009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97971</xdr:colOff>
          <xdr:row>146</xdr:row>
          <xdr:rowOff>21771</xdr:rowOff>
        </xdr:from>
        <xdr:to>
          <xdr:col>11</xdr:col>
          <xdr:colOff>152400</xdr:colOff>
          <xdr:row>147</xdr:row>
          <xdr:rowOff>0</xdr:rowOff>
        </xdr:to>
        <xdr:sp macro="" textlink="">
          <xdr:nvSpPr>
            <xdr:cNvPr id="12689" name="Check Box 7-5-3-305" hidden="1">
              <a:extLst>
                <a:ext uri="{63B3BB69-23CF-44E3-9099-C40C66FF867C}">
                  <a14:compatExt spid="_x0000_s12689"/>
                </a:ext>
                <a:ext uri="{FF2B5EF4-FFF2-40B4-BE49-F238E27FC236}">
                  <a16:creationId xmlns:a16="http://schemas.microsoft.com/office/drawing/2014/main" id="{00000000-0008-0000-0400-00009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97971</xdr:colOff>
          <xdr:row>146</xdr:row>
          <xdr:rowOff>228600</xdr:rowOff>
        </xdr:from>
        <xdr:to>
          <xdr:col>11</xdr:col>
          <xdr:colOff>152400</xdr:colOff>
          <xdr:row>148</xdr:row>
          <xdr:rowOff>16329</xdr:rowOff>
        </xdr:to>
        <xdr:sp macro="" textlink="">
          <xdr:nvSpPr>
            <xdr:cNvPr id="12690" name="Check Box 7-5-3-306" hidden="1">
              <a:extLst>
                <a:ext uri="{63B3BB69-23CF-44E3-9099-C40C66FF867C}">
                  <a14:compatExt spid="_x0000_s12690"/>
                </a:ext>
                <a:ext uri="{FF2B5EF4-FFF2-40B4-BE49-F238E27FC236}">
                  <a16:creationId xmlns:a16="http://schemas.microsoft.com/office/drawing/2014/main" id="{00000000-0008-0000-0400-00009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97971</xdr:colOff>
          <xdr:row>150</xdr:row>
          <xdr:rowOff>0</xdr:rowOff>
        </xdr:from>
        <xdr:to>
          <xdr:col>11</xdr:col>
          <xdr:colOff>152400</xdr:colOff>
          <xdr:row>150</xdr:row>
          <xdr:rowOff>228600</xdr:rowOff>
        </xdr:to>
        <xdr:sp macro="" textlink="">
          <xdr:nvSpPr>
            <xdr:cNvPr id="12691" name="Check Box 7-5-3-307" hidden="1">
              <a:extLst>
                <a:ext uri="{63B3BB69-23CF-44E3-9099-C40C66FF867C}">
                  <a14:compatExt spid="_x0000_s12691"/>
                </a:ext>
                <a:ext uri="{FF2B5EF4-FFF2-40B4-BE49-F238E27FC236}">
                  <a16:creationId xmlns:a16="http://schemas.microsoft.com/office/drawing/2014/main" id="{00000000-0008-0000-0400-00009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97971</xdr:colOff>
          <xdr:row>151</xdr:row>
          <xdr:rowOff>0</xdr:rowOff>
        </xdr:from>
        <xdr:to>
          <xdr:col>11</xdr:col>
          <xdr:colOff>152400</xdr:colOff>
          <xdr:row>152</xdr:row>
          <xdr:rowOff>38100</xdr:rowOff>
        </xdr:to>
        <xdr:sp macro="" textlink="">
          <xdr:nvSpPr>
            <xdr:cNvPr id="12692" name="Check Box 7-5-3-308" hidden="1">
              <a:extLst>
                <a:ext uri="{63B3BB69-23CF-44E3-9099-C40C66FF867C}">
                  <a14:compatExt spid="_x0000_s12692"/>
                </a:ext>
                <a:ext uri="{FF2B5EF4-FFF2-40B4-BE49-F238E27FC236}">
                  <a16:creationId xmlns:a16="http://schemas.microsoft.com/office/drawing/2014/main" id="{00000000-0008-0000-0400-00009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97971</xdr:colOff>
          <xdr:row>153</xdr:row>
          <xdr:rowOff>5443</xdr:rowOff>
        </xdr:from>
        <xdr:to>
          <xdr:col>11</xdr:col>
          <xdr:colOff>152400</xdr:colOff>
          <xdr:row>154</xdr:row>
          <xdr:rowOff>0</xdr:rowOff>
        </xdr:to>
        <xdr:sp macro="" textlink="">
          <xdr:nvSpPr>
            <xdr:cNvPr id="12693" name="Check Box 7-5-3-309" hidden="1">
              <a:extLst>
                <a:ext uri="{63B3BB69-23CF-44E3-9099-C40C66FF867C}">
                  <a14:compatExt spid="_x0000_s12693"/>
                </a:ext>
                <a:ext uri="{FF2B5EF4-FFF2-40B4-BE49-F238E27FC236}">
                  <a16:creationId xmlns:a16="http://schemas.microsoft.com/office/drawing/2014/main" id="{00000000-0008-0000-0400-00009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97971</xdr:colOff>
          <xdr:row>154</xdr:row>
          <xdr:rowOff>5443</xdr:rowOff>
        </xdr:from>
        <xdr:to>
          <xdr:col>11</xdr:col>
          <xdr:colOff>152400</xdr:colOff>
          <xdr:row>155</xdr:row>
          <xdr:rowOff>0</xdr:rowOff>
        </xdr:to>
        <xdr:sp macro="" textlink="">
          <xdr:nvSpPr>
            <xdr:cNvPr id="12694" name="Check Box 7-5-3-310" hidden="1">
              <a:extLst>
                <a:ext uri="{63B3BB69-23CF-44E3-9099-C40C66FF867C}">
                  <a14:compatExt spid="_x0000_s12694"/>
                </a:ext>
                <a:ext uri="{FF2B5EF4-FFF2-40B4-BE49-F238E27FC236}">
                  <a16:creationId xmlns:a16="http://schemas.microsoft.com/office/drawing/2014/main" id="{00000000-0008-0000-0400-00009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21771</xdr:colOff>
          <xdr:row>157</xdr:row>
          <xdr:rowOff>130629</xdr:rowOff>
        </xdr:from>
        <xdr:to>
          <xdr:col>21</xdr:col>
          <xdr:colOff>21771</xdr:colOff>
          <xdr:row>162</xdr:row>
          <xdr:rowOff>43543</xdr:rowOff>
        </xdr:to>
        <xdr:sp macro="" textlink="">
          <xdr:nvSpPr>
            <xdr:cNvPr id="12695" name="Group Box 7-6-1" hidden="1">
              <a:extLst>
                <a:ext uri="{63B3BB69-23CF-44E3-9099-C40C66FF867C}">
                  <a14:compatExt spid="_x0000_s12695"/>
                </a:ext>
                <a:ext uri="{FF2B5EF4-FFF2-40B4-BE49-F238E27FC236}">
                  <a16:creationId xmlns:a16="http://schemas.microsoft.com/office/drawing/2014/main" id="{00000000-0008-0000-0400-0000973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158</xdr:row>
          <xdr:rowOff>21771</xdr:rowOff>
        </xdr:from>
        <xdr:to>
          <xdr:col>14</xdr:col>
          <xdr:colOff>130629</xdr:colOff>
          <xdr:row>159</xdr:row>
          <xdr:rowOff>0</xdr:rowOff>
        </xdr:to>
        <xdr:sp macro="" textlink="">
          <xdr:nvSpPr>
            <xdr:cNvPr id="12696" name="7-6-1_1" hidden="1">
              <a:extLst>
                <a:ext uri="{63B3BB69-23CF-44E3-9099-C40C66FF867C}">
                  <a14:compatExt spid="_x0000_s12696"/>
                </a:ext>
                <a:ext uri="{FF2B5EF4-FFF2-40B4-BE49-F238E27FC236}">
                  <a16:creationId xmlns:a16="http://schemas.microsoft.com/office/drawing/2014/main" id="{00000000-0008-0000-0400-00009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159</xdr:row>
          <xdr:rowOff>21771</xdr:rowOff>
        </xdr:from>
        <xdr:to>
          <xdr:col>14</xdr:col>
          <xdr:colOff>130629</xdr:colOff>
          <xdr:row>160</xdr:row>
          <xdr:rowOff>0</xdr:rowOff>
        </xdr:to>
        <xdr:sp macro="" textlink="">
          <xdr:nvSpPr>
            <xdr:cNvPr id="12709" name="7-6-1_2" hidden="1">
              <a:extLst>
                <a:ext uri="{63B3BB69-23CF-44E3-9099-C40C66FF867C}">
                  <a14:compatExt spid="_x0000_s12709"/>
                </a:ext>
                <a:ext uri="{FF2B5EF4-FFF2-40B4-BE49-F238E27FC236}">
                  <a16:creationId xmlns:a16="http://schemas.microsoft.com/office/drawing/2014/main" id="{00000000-0008-0000-0400-0000A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160</xdr:row>
          <xdr:rowOff>21771</xdr:rowOff>
        </xdr:from>
        <xdr:to>
          <xdr:col>14</xdr:col>
          <xdr:colOff>130629</xdr:colOff>
          <xdr:row>161</xdr:row>
          <xdr:rowOff>21771</xdr:rowOff>
        </xdr:to>
        <xdr:sp macro="" textlink="">
          <xdr:nvSpPr>
            <xdr:cNvPr id="12710" name="7-6-1_3" hidden="1">
              <a:extLst>
                <a:ext uri="{63B3BB69-23CF-44E3-9099-C40C66FF867C}">
                  <a14:compatExt spid="_x0000_s12710"/>
                </a:ext>
                <a:ext uri="{FF2B5EF4-FFF2-40B4-BE49-F238E27FC236}">
                  <a16:creationId xmlns:a16="http://schemas.microsoft.com/office/drawing/2014/main" id="{00000000-0008-0000-0400-0000A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161</xdr:row>
          <xdr:rowOff>21771</xdr:rowOff>
        </xdr:from>
        <xdr:to>
          <xdr:col>14</xdr:col>
          <xdr:colOff>130629</xdr:colOff>
          <xdr:row>162</xdr:row>
          <xdr:rowOff>0</xdr:rowOff>
        </xdr:to>
        <xdr:sp macro="" textlink="">
          <xdr:nvSpPr>
            <xdr:cNvPr id="12711" name="7-6-1_4" hidden="1">
              <a:extLst>
                <a:ext uri="{63B3BB69-23CF-44E3-9099-C40C66FF867C}">
                  <a14:compatExt spid="_x0000_s12711"/>
                </a:ext>
                <a:ext uri="{FF2B5EF4-FFF2-40B4-BE49-F238E27FC236}">
                  <a16:creationId xmlns:a16="http://schemas.microsoft.com/office/drawing/2014/main" id="{00000000-0008-0000-0400-0000A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162</xdr:row>
          <xdr:rowOff>21771</xdr:rowOff>
        </xdr:from>
        <xdr:to>
          <xdr:col>15</xdr:col>
          <xdr:colOff>21771</xdr:colOff>
          <xdr:row>163</xdr:row>
          <xdr:rowOff>0</xdr:rowOff>
        </xdr:to>
        <xdr:sp macro="" textlink="">
          <xdr:nvSpPr>
            <xdr:cNvPr id="12699" name="Check Box 7-6-2-01" hidden="1">
              <a:extLst>
                <a:ext uri="{63B3BB69-23CF-44E3-9099-C40C66FF867C}">
                  <a14:compatExt spid="_x0000_s12699"/>
                </a:ext>
                <a:ext uri="{FF2B5EF4-FFF2-40B4-BE49-F238E27FC236}">
                  <a16:creationId xmlns:a16="http://schemas.microsoft.com/office/drawing/2014/main" id="{00000000-0008-0000-0400-00009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162</xdr:row>
          <xdr:rowOff>228600</xdr:rowOff>
        </xdr:from>
        <xdr:to>
          <xdr:col>15</xdr:col>
          <xdr:colOff>21771</xdr:colOff>
          <xdr:row>164</xdr:row>
          <xdr:rowOff>21771</xdr:rowOff>
        </xdr:to>
        <xdr:sp macro="" textlink="">
          <xdr:nvSpPr>
            <xdr:cNvPr id="12700" name="Check Box 7-6-2-02" hidden="1">
              <a:extLst>
                <a:ext uri="{63B3BB69-23CF-44E3-9099-C40C66FF867C}">
                  <a14:compatExt spid="_x0000_s12700"/>
                </a:ext>
                <a:ext uri="{FF2B5EF4-FFF2-40B4-BE49-F238E27FC236}">
                  <a16:creationId xmlns:a16="http://schemas.microsoft.com/office/drawing/2014/main" id="{00000000-0008-0000-0400-00009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165</xdr:row>
          <xdr:rowOff>21771</xdr:rowOff>
        </xdr:from>
        <xdr:to>
          <xdr:col>15</xdr:col>
          <xdr:colOff>21771</xdr:colOff>
          <xdr:row>166</xdr:row>
          <xdr:rowOff>0</xdr:rowOff>
        </xdr:to>
        <xdr:sp macro="" textlink="">
          <xdr:nvSpPr>
            <xdr:cNvPr id="12712" name="Check Box 7-6-2-03" hidden="1">
              <a:extLst>
                <a:ext uri="{63B3BB69-23CF-44E3-9099-C40C66FF867C}">
                  <a14:compatExt spid="_x0000_s12712"/>
                </a:ext>
                <a:ext uri="{FF2B5EF4-FFF2-40B4-BE49-F238E27FC236}">
                  <a16:creationId xmlns:a16="http://schemas.microsoft.com/office/drawing/2014/main" id="{00000000-0008-0000-0400-0000A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166</xdr:row>
          <xdr:rowOff>32657</xdr:rowOff>
        </xdr:from>
        <xdr:to>
          <xdr:col>15</xdr:col>
          <xdr:colOff>21771</xdr:colOff>
          <xdr:row>167</xdr:row>
          <xdr:rowOff>21771</xdr:rowOff>
        </xdr:to>
        <xdr:sp macro="" textlink="">
          <xdr:nvSpPr>
            <xdr:cNvPr id="12713" name="Check Box 7-6-2-04" hidden="1">
              <a:extLst>
                <a:ext uri="{63B3BB69-23CF-44E3-9099-C40C66FF867C}">
                  <a14:compatExt spid="_x0000_s12713"/>
                </a:ext>
                <a:ext uri="{FF2B5EF4-FFF2-40B4-BE49-F238E27FC236}">
                  <a16:creationId xmlns:a16="http://schemas.microsoft.com/office/drawing/2014/main" id="{00000000-0008-0000-0400-0000A9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167</xdr:row>
          <xdr:rowOff>43543</xdr:rowOff>
        </xdr:from>
        <xdr:to>
          <xdr:col>15</xdr:col>
          <xdr:colOff>21771</xdr:colOff>
          <xdr:row>168</xdr:row>
          <xdr:rowOff>21771</xdr:rowOff>
        </xdr:to>
        <xdr:sp macro="" textlink="">
          <xdr:nvSpPr>
            <xdr:cNvPr id="12714" name="Check Box 7-6-2-05" hidden="1">
              <a:extLst>
                <a:ext uri="{63B3BB69-23CF-44E3-9099-C40C66FF867C}">
                  <a14:compatExt spid="_x0000_s12714"/>
                </a:ext>
                <a:ext uri="{FF2B5EF4-FFF2-40B4-BE49-F238E27FC236}">
                  <a16:creationId xmlns:a16="http://schemas.microsoft.com/office/drawing/2014/main" id="{00000000-0008-0000-0400-0000A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168</xdr:row>
          <xdr:rowOff>59871</xdr:rowOff>
        </xdr:from>
        <xdr:to>
          <xdr:col>15</xdr:col>
          <xdr:colOff>21771</xdr:colOff>
          <xdr:row>169</xdr:row>
          <xdr:rowOff>21771</xdr:rowOff>
        </xdr:to>
        <xdr:sp macro="" textlink="">
          <xdr:nvSpPr>
            <xdr:cNvPr id="12701" name="Check Box 7-6-2-06" hidden="1">
              <a:extLst>
                <a:ext uri="{63B3BB69-23CF-44E3-9099-C40C66FF867C}">
                  <a14:compatExt spid="_x0000_s12701"/>
                </a:ext>
                <a:ext uri="{FF2B5EF4-FFF2-40B4-BE49-F238E27FC236}">
                  <a16:creationId xmlns:a16="http://schemas.microsoft.com/office/drawing/2014/main" id="{00000000-0008-0000-0400-00009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169</xdr:row>
          <xdr:rowOff>59871</xdr:rowOff>
        </xdr:from>
        <xdr:to>
          <xdr:col>15</xdr:col>
          <xdr:colOff>16329</xdr:colOff>
          <xdr:row>170</xdr:row>
          <xdr:rowOff>16329</xdr:rowOff>
        </xdr:to>
        <xdr:sp macro="" textlink="">
          <xdr:nvSpPr>
            <xdr:cNvPr id="12702" name="Check Box 7-6-2-07" hidden="1">
              <a:extLst>
                <a:ext uri="{63B3BB69-23CF-44E3-9099-C40C66FF867C}">
                  <a14:compatExt spid="_x0000_s12702"/>
                </a:ext>
                <a:ext uri="{FF2B5EF4-FFF2-40B4-BE49-F238E27FC236}">
                  <a16:creationId xmlns:a16="http://schemas.microsoft.com/office/drawing/2014/main" id="{00000000-0008-0000-0400-00009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170</xdr:row>
          <xdr:rowOff>59871</xdr:rowOff>
        </xdr:from>
        <xdr:to>
          <xdr:col>15</xdr:col>
          <xdr:colOff>16329</xdr:colOff>
          <xdr:row>171</xdr:row>
          <xdr:rowOff>16329</xdr:rowOff>
        </xdr:to>
        <xdr:sp macro="" textlink="">
          <xdr:nvSpPr>
            <xdr:cNvPr id="12703" name="Check Box 7-6-2-08" hidden="1">
              <a:extLst>
                <a:ext uri="{63B3BB69-23CF-44E3-9099-C40C66FF867C}">
                  <a14:compatExt spid="_x0000_s12703"/>
                </a:ext>
                <a:ext uri="{FF2B5EF4-FFF2-40B4-BE49-F238E27FC236}">
                  <a16:creationId xmlns:a16="http://schemas.microsoft.com/office/drawing/2014/main" id="{00000000-0008-0000-0400-00009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171</xdr:row>
          <xdr:rowOff>38100</xdr:rowOff>
        </xdr:from>
        <xdr:to>
          <xdr:col>15</xdr:col>
          <xdr:colOff>16329</xdr:colOff>
          <xdr:row>172</xdr:row>
          <xdr:rowOff>0</xdr:rowOff>
        </xdr:to>
        <xdr:sp macro="" textlink="">
          <xdr:nvSpPr>
            <xdr:cNvPr id="12704" name="Check Box 7-6-2-09" hidden="1">
              <a:extLst>
                <a:ext uri="{63B3BB69-23CF-44E3-9099-C40C66FF867C}">
                  <a14:compatExt spid="_x0000_s12704"/>
                </a:ext>
                <a:ext uri="{FF2B5EF4-FFF2-40B4-BE49-F238E27FC236}">
                  <a16:creationId xmlns:a16="http://schemas.microsoft.com/office/drawing/2014/main" id="{00000000-0008-0000-0400-0000A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172</xdr:row>
          <xdr:rowOff>21771</xdr:rowOff>
        </xdr:from>
        <xdr:to>
          <xdr:col>15</xdr:col>
          <xdr:colOff>16329</xdr:colOff>
          <xdr:row>173</xdr:row>
          <xdr:rowOff>0</xdr:rowOff>
        </xdr:to>
        <xdr:sp macro="" textlink="">
          <xdr:nvSpPr>
            <xdr:cNvPr id="12705" name="Check Box 7-6-2-10" hidden="1">
              <a:extLst>
                <a:ext uri="{63B3BB69-23CF-44E3-9099-C40C66FF867C}">
                  <a14:compatExt spid="_x0000_s12705"/>
                </a:ext>
                <a:ext uri="{FF2B5EF4-FFF2-40B4-BE49-F238E27FC236}">
                  <a16:creationId xmlns:a16="http://schemas.microsoft.com/office/drawing/2014/main" id="{00000000-0008-0000-0400-0000A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173</xdr:row>
          <xdr:rowOff>0</xdr:rowOff>
        </xdr:from>
        <xdr:to>
          <xdr:col>15</xdr:col>
          <xdr:colOff>16329</xdr:colOff>
          <xdr:row>174</xdr:row>
          <xdr:rowOff>16329</xdr:rowOff>
        </xdr:to>
        <xdr:sp macro="" textlink="">
          <xdr:nvSpPr>
            <xdr:cNvPr id="12706" name="Check Box 7-6-2-11" hidden="1">
              <a:extLst>
                <a:ext uri="{63B3BB69-23CF-44E3-9099-C40C66FF867C}">
                  <a14:compatExt spid="_x0000_s12706"/>
                </a:ext>
                <a:ext uri="{FF2B5EF4-FFF2-40B4-BE49-F238E27FC236}">
                  <a16:creationId xmlns:a16="http://schemas.microsoft.com/office/drawing/2014/main" id="{00000000-0008-0000-0400-0000A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175</xdr:row>
          <xdr:rowOff>38100</xdr:rowOff>
        </xdr:from>
        <xdr:to>
          <xdr:col>15</xdr:col>
          <xdr:colOff>21771</xdr:colOff>
          <xdr:row>176</xdr:row>
          <xdr:rowOff>0</xdr:rowOff>
        </xdr:to>
        <xdr:sp macro="" textlink="">
          <xdr:nvSpPr>
            <xdr:cNvPr id="12707" name="Check Box 7-6-2-12" hidden="1">
              <a:extLst>
                <a:ext uri="{63B3BB69-23CF-44E3-9099-C40C66FF867C}">
                  <a14:compatExt spid="_x0000_s12707"/>
                </a:ext>
                <a:ext uri="{FF2B5EF4-FFF2-40B4-BE49-F238E27FC236}">
                  <a16:creationId xmlns:a16="http://schemas.microsoft.com/office/drawing/2014/main" id="{00000000-0008-0000-0400-0000A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176</xdr:row>
          <xdr:rowOff>21771</xdr:rowOff>
        </xdr:from>
        <xdr:to>
          <xdr:col>15</xdr:col>
          <xdr:colOff>16329</xdr:colOff>
          <xdr:row>177</xdr:row>
          <xdr:rowOff>0</xdr:rowOff>
        </xdr:to>
        <xdr:sp macro="" textlink="">
          <xdr:nvSpPr>
            <xdr:cNvPr id="12708" name="Check Box 7-6-2-13" hidden="1">
              <a:extLst>
                <a:ext uri="{63B3BB69-23CF-44E3-9099-C40C66FF867C}">
                  <a14:compatExt spid="_x0000_s12708"/>
                </a:ext>
                <a:ext uri="{FF2B5EF4-FFF2-40B4-BE49-F238E27FC236}">
                  <a16:creationId xmlns:a16="http://schemas.microsoft.com/office/drawing/2014/main" id="{00000000-0008-0000-0400-0000A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21771</xdr:colOff>
          <xdr:row>177</xdr:row>
          <xdr:rowOff>38100</xdr:rowOff>
        </xdr:from>
        <xdr:to>
          <xdr:col>29</xdr:col>
          <xdr:colOff>0</xdr:colOff>
          <xdr:row>177</xdr:row>
          <xdr:rowOff>473529</xdr:rowOff>
        </xdr:to>
        <xdr:sp macro="" textlink="">
          <xdr:nvSpPr>
            <xdr:cNvPr id="12716" name="Group Box 7-6-3" hidden="1">
              <a:extLst>
                <a:ext uri="{63B3BB69-23CF-44E3-9099-C40C66FF867C}">
                  <a14:compatExt spid="_x0000_s12716"/>
                </a:ext>
                <a:ext uri="{FF2B5EF4-FFF2-40B4-BE49-F238E27FC236}">
                  <a16:creationId xmlns:a16="http://schemas.microsoft.com/office/drawing/2014/main" id="{00000000-0008-0000-0400-0000AC3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177</xdr:row>
          <xdr:rowOff>157843</xdr:rowOff>
        </xdr:from>
        <xdr:to>
          <xdr:col>15</xdr:col>
          <xdr:colOff>0</xdr:colOff>
          <xdr:row>177</xdr:row>
          <xdr:rowOff>397329</xdr:rowOff>
        </xdr:to>
        <xdr:sp macro="" textlink="">
          <xdr:nvSpPr>
            <xdr:cNvPr id="12717" name="7-6-3_1" hidden="1">
              <a:extLst>
                <a:ext uri="{63B3BB69-23CF-44E3-9099-C40C66FF867C}">
                  <a14:compatExt spid="_x0000_s12717"/>
                </a:ext>
                <a:ext uri="{FF2B5EF4-FFF2-40B4-BE49-F238E27FC236}">
                  <a16:creationId xmlns:a16="http://schemas.microsoft.com/office/drawing/2014/main" id="{00000000-0008-0000-0400-0000A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177</xdr:row>
          <xdr:rowOff>157843</xdr:rowOff>
        </xdr:from>
        <xdr:to>
          <xdr:col>20</xdr:col>
          <xdr:colOff>21771</xdr:colOff>
          <xdr:row>177</xdr:row>
          <xdr:rowOff>397329</xdr:rowOff>
        </xdr:to>
        <xdr:sp macro="" textlink="">
          <xdr:nvSpPr>
            <xdr:cNvPr id="12718" name="7-6-3_2" hidden="1">
              <a:extLst>
                <a:ext uri="{63B3BB69-23CF-44E3-9099-C40C66FF867C}">
                  <a14:compatExt spid="_x0000_s12718"/>
                </a:ext>
                <a:ext uri="{FF2B5EF4-FFF2-40B4-BE49-F238E27FC236}">
                  <a16:creationId xmlns:a16="http://schemas.microsoft.com/office/drawing/2014/main" id="{00000000-0008-0000-0400-0000A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177</xdr:row>
          <xdr:rowOff>157843</xdr:rowOff>
        </xdr:from>
        <xdr:to>
          <xdr:col>25</xdr:col>
          <xdr:colOff>21771</xdr:colOff>
          <xdr:row>177</xdr:row>
          <xdr:rowOff>397329</xdr:rowOff>
        </xdr:to>
        <xdr:sp macro="" textlink="">
          <xdr:nvSpPr>
            <xdr:cNvPr id="12719" name="7-6-3_3" hidden="1">
              <a:extLst>
                <a:ext uri="{63B3BB69-23CF-44E3-9099-C40C66FF867C}">
                  <a14:compatExt spid="_x0000_s12719"/>
                </a:ext>
                <a:ext uri="{FF2B5EF4-FFF2-40B4-BE49-F238E27FC236}">
                  <a16:creationId xmlns:a16="http://schemas.microsoft.com/office/drawing/2014/main" id="{00000000-0008-0000-0400-0000A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186</xdr:row>
          <xdr:rowOff>517071</xdr:rowOff>
        </xdr:from>
        <xdr:to>
          <xdr:col>30</xdr:col>
          <xdr:colOff>21771</xdr:colOff>
          <xdr:row>188</xdr:row>
          <xdr:rowOff>76200</xdr:rowOff>
        </xdr:to>
        <xdr:sp macro="" textlink="">
          <xdr:nvSpPr>
            <xdr:cNvPr id="12720" name="Group Box 7-7-3" hidden="1">
              <a:extLst>
                <a:ext uri="{63B3BB69-23CF-44E3-9099-C40C66FF867C}">
                  <a14:compatExt spid="_x0000_s12720"/>
                </a:ext>
                <a:ext uri="{FF2B5EF4-FFF2-40B4-BE49-F238E27FC236}">
                  <a16:creationId xmlns:a16="http://schemas.microsoft.com/office/drawing/2014/main" id="{00000000-0008-0000-0400-0000B03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97971</xdr:colOff>
          <xdr:row>187</xdr:row>
          <xdr:rowOff>59871</xdr:rowOff>
        </xdr:from>
        <xdr:to>
          <xdr:col>25</xdr:col>
          <xdr:colOff>0</xdr:colOff>
          <xdr:row>187</xdr:row>
          <xdr:rowOff>283029</xdr:rowOff>
        </xdr:to>
        <xdr:sp macro="" textlink="">
          <xdr:nvSpPr>
            <xdr:cNvPr id="12721" name="7-7-3_1" hidden="1">
              <a:extLst>
                <a:ext uri="{63B3BB69-23CF-44E3-9099-C40C66FF867C}">
                  <a14:compatExt spid="_x0000_s12721"/>
                </a:ext>
                <a:ext uri="{FF2B5EF4-FFF2-40B4-BE49-F238E27FC236}">
                  <a16:creationId xmlns:a16="http://schemas.microsoft.com/office/drawing/2014/main" id="{00000000-0008-0000-0400-0000B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108857</xdr:colOff>
          <xdr:row>187</xdr:row>
          <xdr:rowOff>43543</xdr:rowOff>
        </xdr:from>
        <xdr:to>
          <xdr:col>29</xdr:col>
          <xdr:colOff>21771</xdr:colOff>
          <xdr:row>187</xdr:row>
          <xdr:rowOff>288471</xdr:rowOff>
        </xdr:to>
        <xdr:sp macro="" textlink="">
          <xdr:nvSpPr>
            <xdr:cNvPr id="12722" name="7-7-3_2" hidden="1">
              <a:extLst>
                <a:ext uri="{63B3BB69-23CF-44E3-9099-C40C66FF867C}">
                  <a14:compatExt spid="_x0000_s12722"/>
                </a:ext>
                <a:ext uri="{FF2B5EF4-FFF2-40B4-BE49-F238E27FC236}">
                  <a16:creationId xmlns:a16="http://schemas.microsoft.com/office/drawing/2014/main" id="{00000000-0008-0000-0400-0000B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97971</xdr:colOff>
          <xdr:row>189</xdr:row>
          <xdr:rowOff>0</xdr:rowOff>
        </xdr:from>
        <xdr:to>
          <xdr:col>25</xdr:col>
          <xdr:colOff>21771</xdr:colOff>
          <xdr:row>190</xdr:row>
          <xdr:rowOff>0</xdr:rowOff>
        </xdr:to>
        <xdr:sp macro="" textlink="">
          <xdr:nvSpPr>
            <xdr:cNvPr id="12723" name="Check Box 7-7-3-21" hidden="1">
              <a:extLst>
                <a:ext uri="{63B3BB69-23CF-44E3-9099-C40C66FF867C}">
                  <a14:compatExt spid="_x0000_s12723"/>
                </a:ext>
                <a:ext uri="{FF2B5EF4-FFF2-40B4-BE49-F238E27FC236}">
                  <a16:creationId xmlns:a16="http://schemas.microsoft.com/office/drawing/2014/main" id="{00000000-0008-0000-0400-0000B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97971</xdr:colOff>
          <xdr:row>190</xdr:row>
          <xdr:rowOff>0</xdr:rowOff>
        </xdr:from>
        <xdr:to>
          <xdr:col>25</xdr:col>
          <xdr:colOff>21771</xdr:colOff>
          <xdr:row>191</xdr:row>
          <xdr:rowOff>0</xdr:rowOff>
        </xdr:to>
        <xdr:sp macro="" textlink="">
          <xdr:nvSpPr>
            <xdr:cNvPr id="12724" name="Check Box 7-7-3-22" hidden="1">
              <a:extLst>
                <a:ext uri="{63B3BB69-23CF-44E3-9099-C40C66FF867C}">
                  <a14:compatExt spid="_x0000_s12724"/>
                </a:ext>
                <a:ext uri="{FF2B5EF4-FFF2-40B4-BE49-F238E27FC236}">
                  <a16:creationId xmlns:a16="http://schemas.microsoft.com/office/drawing/2014/main" id="{00000000-0008-0000-0400-0000B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97971</xdr:colOff>
          <xdr:row>191</xdr:row>
          <xdr:rowOff>5443</xdr:rowOff>
        </xdr:from>
        <xdr:to>
          <xdr:col>25</xdr:col>
          <xdr:colOff>21771</xdr:colOff>
          <xdr:row>192</xdr:row>
          <xdr:rowOff>0</xdr:rowOff>
        </xdr:to>
        <xdr:sp macro="" textlink="">
          <xdr:nvSpPr>
            <xdr:cNvPr id="12725" name="Check Box 7-7-3-23" hidden="1">
              <a:extLst>
                <a:ext uri="{63B3BB69-23CF-44E3-9099-C40C66FF867C}">
                  <a14:compatExt spid="_x0000_s12725"/>
                </a:ext>
                <a:ext uri="{FF2B5EF4-FFF2-40B4-BE49-F238E27FC236}">
                  <a16:creationId xmlns:a16="http://schemas.microsoft.com/office/drawing/2014/main" id="{00000000-0008-0000-0400-0000B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97971</xdr:colOff>
          <xdr:row>192</xdr:row>
          <xdr:rowOff>21771</xdr:rowOff>
        </xdr:from>
        <xdr:to>
          <xdr:col>25</xdr:col>
          <xdr:colOff>21771</xdr:colOff>
          <xdr:row>193</xdr:row>
          <xdr:rowOff>0</xdr:rowOff>
        </xdr:to>
        <xdr:sp macro="" textlink="">
          <xdr:nvSpPr>
            <xdr:cNvPr id="12726" name="Check Box 7-7-3-24" hidden="1">
              <a:extLst>
                <a:ext uri="{63B3BB69-23CF-44E3-9099-C40C66FF867C}">
                  <a14:compatExt spid="_x0000_s12726"/>
                </a:ext>
                <a:ext uri="{FF2B5EF4-FFF2-40B4-BE49-F238E27FC236}">
                  <a16:creationId xmlns:a16="http://schemas.microsoft.com/office/drawing/2014/main" id="{00000000-0008-0000-0400-0000B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21771</xdr:colOff>
          <xdr:row>206</xdr:row>
          <xdr:rowOff>212271</xdr:rowOff>
        </xdr:from>
        <xdr:to>
          <xdr:col>21</xdr:col>
          <xdr:colOff>16329</xdr:colOff>
          <xdr:row>211</xdr:row>
          <xdr:rowOff>38100</xdr:rowOff>
        </xdr:to>
        <xdr:sp macro="" textlink="">
          <xdr:nvSpPr>
            <xdr:cNvPr id="13022" name="Group Box 7-9-1" hidden="1">
              <a:extLst>
                <a:ext uri="{63B3BB69-23CF-44E3-9099-C40C66FF867C}">
                  <a14:compatExt spid="_x0000_s13022"/>
                </a:ext>
                <a:ext uri="{FF2B5EF4-FFF2-40B4-BE49-F238E27FC236}">
                  <a16:creationId xmlns:a16="http://schemas.microsoft.com/office/drawing/2014/main" id="{00000000-0008-0000-0400-0000DE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207</xdr:row>
          <xdr:rowOff>21771</xdr:rowOff>
        </xdr:from>
        <xdr:to>
          <xdr:col>14</xdr:col>
          <xdr:colOff>130629</xdr:colOff>
          <xdr:row>207</xdr:row>
          <xdr:rowOff>244929</xdr:rowOff>
        </xdr:to>
        <xdr:sp macro="" textlink="">
          <xdr:nvSpPr>
            <xdr:cNvPr id="13023" name="7-9-1_1" hidden="1">
              <a:extLst>
                <a:ext uri="{63B3BB69-23CF-44E3-9099-C40C66FF867C}">
                  <a14:compatExt spid="_x0000_s13023"/>
                </a:ext>
                <a:ext uri="{FF2B5EF4-FFF2-40B4-BE49-F238E27FC236}">
                  <a16:creationId xmlns:a16="http://schemas.microsoft.com/office/drawing/2014/main" id="{00000000-0008-0000-0400-0000D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208</xdr:row>
          <xdr:rowOff>21771</xdr:rowOff>
        </xdr:from>
        <xdr:to>
          <xdr:col>14</xdr:col>
          <xdr:colOff>130629</xdr:colOff>
          <xdr:row>208</xdr:row>
          <xdr:rowOff>244929</xdr:rowOff>
        </xdr:to>
        <xdr:sp macro="" textlink="">
          <xdr:nvSpPr>
            <xdr:cNvPr id="13024" name="7-9-1_2" hidden="1">
              <a:extLst>
                <a:ext uri="{63B3BB69-23CF-44E3-9099-C40C66FF867C}">
                  <a14:compatExt spid="_x0000_s13024"/>
                </a:ext>
                <a:ext uri="{FF2B5EF4-FFF2-40B4-BE49-F238E27FC236}">
                  <a16:creationId xmlns:a16="http://schemas.microsoft.com/office/drawing/2014/main" id="{00000000-0008-0000-0400-0000E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209</xdr:row>
          <xdr:rowOff>21771</xdr:rowOff>
        </xdr:from>
        <xdr:to>
          <xdr:col>14</xdr:col>
          <xdr:colOff>130629</xdr:colOff>
          <xdr:row>210</xdr:row>
          <xdr:rowOff>16329</xdr:rowOff>
        </xdr:to>
        <xdr:sp macro="" textlink="">
          <xdr:nvSpPr>
            <xdr:cNvPr id="13025" name="7-9-1_3" hidden="1">
              <a:extLst>
                <a:ext uri="{63B3BB69-23CF-44E3-9099-C40C66FF867C}">
                  <a14:compatExt spid="_x0000_s13025"/>
                </a:ext>
                <a:ext uri="{FF2B5EF4-FFF2-40B4-BE49-F238E27FC236}">
                  <a16:creationId xmlns:a16="http://schemas.microsoft.com/office/drawing/2014/main" id="{00000000-0008-0000-0400-0000E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97971</xdr:colOff>
          <xdr:row>210</xdr:row>
          <xdr:rowOff>21771</xdr:rowOff>
        </xdr:from>
        <xdr:to>
          <xdr:col>14</xdr:col>
          <xdr:colOff>130629</xdr:colOff>
          <xdr:row>210</xdr:row>
          <xdr:rowOff>244929</xdr:rowOff>
        </xdr:to>
        <xdr:sp macro="" textlink="">
          <xdr:nvSpPr>
            <xdr:cNvPr id="13026" name="7-9-1_4" hidden="1">
              <a:extLst>
                <a:ext uri="{63B3BB69-23CF-44E3-9099-C40C66FF867C}">
                  <a14:compatExt spid="_x0000_s13026"/>
                </a:ext>
                <a:ext uri="{FF2B5EF4-FFF2-40B4-BE49-F238E27FC236}">
                  <a16:creationId xmlns:a16="http://schemas.microsoft.com/office/drawing/2014/main" id="{00000000-0008-0000-0400-0000E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32657</xdr:colOff>
          <xdr:row>214</xdr:row>
          <xdr:rowOff>190500</xdr:rowOff>
        </xdr:from>
        <xdr:to>
          <xdr:col>41</xdr:col>
          <xdr:colOff>92529</xdr:colOff>
          <xdr:row>219</xdr:row>
          <xdr:rowOff>21771</xdr:rowOff>
        </xdr:to>
        <xdr:sp macro="" textlink="">
          <xdr:nvSpPr>
            <xdr:cNvPr id="12780" name="Group Box 7-10-1" hidden="1">
              <a:extLst>
                <a:ext uri="{63B3BB69-23CF-44E3-9099-C40C66FF867C}">
                  <a14:compatExt spid="_x0000_s12780"/>
                </a:ext>
                <a:ext uri="{FF2B5EF4-FFF2-40B4-BE49-F238E27FC236}">
                  <a16:creationId xmlns:a16="http://schemas.microsoft.com/office/drawing/2014/main" id="{00000000-0008-0000-0400-0000EC3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215</xdr:row>
          <xdr:rowOff>21771</xdr:rowOff>
        </xdr:from>
        <xdr:to>
          <xdr:col>30</xdr:col>
          <xdr:colOff>92529</xdr:colOff>
          <xdr:row>216</xdr:row>
          <xdr:rowOff>16329</xdr:rowOff>
        </xdr:to>
        <xdr:sp macro="" textlink="">
          <xdr:nvSpPr>
            <xdr:cNvPr id="12781" name="7-10-1_1" hidden="1">
              <a:extLst>
                <a:ext uri="{63B3BB69-23CF-44E3-9099-C40C66FF867C}">
                  <a14:compatExt spid="_x0000_s12781"/>
                </a:ext>
                <a:ext uri="{FF2B5EF4-FFF2-40B4-BE49-F238E27FC236}">
                  <a16:creationId xmlns:a16="http://schemas.microsoft.com/office/drawing/2014/main" id="{00000000-0008-0000-0400-0000E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43543</xdr:colOff>
          <xdr:row>215</xdr:row>
          <xdr:rowOff>21771</xdr:rowOff>
        </xdr:from>
        <xdr:to>
          <xdr:col>34</xdr:col>
          <xdr:colOff>136071</xdr:colOff>
          <xdr:row>216</xdr:row>
          <xdr:rowOff>16329</xdr:rowOff>
        </xdr:to>
        <xdr:sp macro="" textlink="">
          <xdr:nvSpPr>
            <xdr:cNvPr id="12782" name="7-10-1_2" hidden="1">
              <a:extLst>
                <a:ext uri="{63B3BB69-23CF-44E3-9099-C40C66FF867C}">
                  <a14:compatExt spid="_x0000_s12782"/>
                </a:ext>
                <a:ext uri="{FF2B5EF4-FFF2-40B4-BE49-F238E27FC236}">
                  <a16:creationId xmlns:a16="http://schemas.microsoft.com/office/drawing/2014/main" id="{00000000-0008-0000-0400-0000E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81643</xdr:colOff>
          <xdr:row>215</xdr:row>
          <xdr:rowOff>21771</xdr:rowOff>
        </xdr:from>
        <xdr:to>
          <xdr:col>39</xdr:col>
          <xdr:colOff>0</xdr:colOff>
          <xdr:row>216</xdr:row>
          <xdr:rowOff>16329</xdr:rowOff>
        </xdr:to>
        <xdr:sp macro="" textlink="">
          <xdr:nvSpPr>
            <xdr:cNvPr id="12783" name="7-10-1_3" hidden="1">
              <a:extLst>
                <a:ext uri="{63B3BB69-23CF-44E3-9099-C40C66FF867C}">
                  <a14:compatExt spid="_x0000_s12783"/>
                </a:ext>
                <a:ext uri="{FF2B5EF4-FFF2-40B4-BE49-F238E27FC236}">
                  <a16:creationId xmlns:a16="http://schemas.microsoft.com/office/drawing/2014/main" id="{00000000-0008-0000-0400-0000E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216</xdr:row>
          <xdr:rowOff>21771</xdr:rowOff>
        </xdr:from>
        <xdr:to>
          <xdr:col>30</xdr:col>
          <xdr:colOff>92529</xdr:colOff>
          <xdr:row>217</xdr:row>
          <xdr:rowOff>16329</xdr:rowOff>
        </xdr:to>
        <xdr:sp macro="" textlink="">
          <xdr:nvSpPr>
            <xdr:cNvPr id="12784" name="7-10-1_4" hidden="1">
              <a:extLst>
                <a:ext uri="{63B3BB69-23CF-44E3-9099-C40C66FF867C}">
                  <a14:compatExt spid="_x0000_s12784"/>
                </a:ext>
                <a:ext uri="{FF2B5EF4-FFF2-40B4-BE49-F238E27FC236}">
                  <a16:creationId xmlns:a16="http://schemas.microsoft.com/office/drawing/2014/main" id="{00000000-0008-0000-0400-0000F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43543</xdr:colOff>
          <xdr:row>216</xdr:row>
          <xdr:rowOff>21771</xdr:rowOff>
        </xdr:from>
        <xdr:to>
          <xdr:col>34</xdr:col>
          <xdr:colOff>136071</xdr:colOff>
          <xdr:row>217</xdr:row>
          <xdr:rowOff>16329</xdr:rowOff>
        </xdr:to>
        <xdr:sp macro="" textlink="">
          <xdr:nvSpPr>
            <xdr:cNvPr id="12785" name="7-10-1_5" hidden="1">
              <a:extLst>
                <a:ext uri="{63B3BB69-23CF-44E3-9099-C40C66FF867C}">
                  <a14:compatExt spid="_x0000_s12785"/>
                </a:ext>
                <a:ext uri="{FF2B5EF4-FFF2-40B4-BE49-F238E27FC236}">
                  <a16:creationId xmlns:a16="http://schemas.microsoft.com/office/drawing/2014/main" id="{00000000-0008-0000-0400-0000F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81643</xdr:colOff>
          <xdr:row>216</xdr:row>
          <xdr:rowOff>0</xdr:rowOff>
        </xdr:from>
        <xdr:to>
          <xdr:col>39</xdr:col>
          <xdr:colOff>0</xdr:colOff>
          <xdr:row>217</xdr:row>
          <xdr:rowOff>0</xdr:rowOff>
        </xdr:to>
        <xdr:sp macro="" textlink="">
          <xdr:nvSpPr>
            <xdr:cNvPr id="12786" name="7-10-1_6" hidden="1">
              <a:extLst>
                <a:ext uri="{63B3BB69-23CF-44E3-9099-C40C66FF867C}">
                  <a14:compatExt spid="_x0000_s12786"/>
                </a:ext>
                <a:ext uri="{FF2B5EF4-FFF2-40B4-BE49-F238E27FC236}">
                  <a16:creationId xmlns:a16="http://schemas.microsoft.com/office/drawing/2014/main" id="{00000000-0008-0000-0400-0000F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217</xdr:row>
          <xdr:rowOff>38100</xdr:rowOff>
        </xdr:from>
        <xdr:to>
          <xdr:col>18</xdr:col>
          <xdr:colOff>16329</xdr:colOff>
          <xdr:row>218</xdr:row>
          <xdr:rowOff>0</xdr:rowOff>
        </xdr:to>
        <xdr:sp macro="" textlink="">
          <xdr:nvSpPr>
            <xdr:cNvPr id="12787" name="7-10-1_7" hidden="1">
              <a:extLst>
                <a:ext uri="{63B3BB69-23CF-44E3-9099-C40C66FF867C}">
                  <a14:compatExt spid="_x0000_s12787"/>
                </a:ext>
                <a:ext uri="{FF2B5EF4-FFF2-40B4-BE49-F238E27FC236}">
                  <a16:creationId xmlns:a16="http://schemas.microsoft.com/office/drawing/2014/main" id="{00000000-0008-0000-0400-0000F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218</xdr:row>
          <xdr:rowOff>5443</xdr:rowOff>
        </xdr:from>
        <xdr:to>
          <xdr:col>18</xdr:col>
          <xdr:colOff>16329</xdr:colOff>
          <xdr:row>219</xdr:row>
          <xdr:rowOff>0</xdr:rowOff>
        </xdr:to>
        <xdr:sp macro="" textlink="">
          <xdr:nvSpPr>
            <xdr:cNvPr id="12788" name="7-10-1_8" hidden="1">
              <a:extLst>
                <a:ext uri="{63B3BB69-23CF-44E3-9099-C40C66FF867C}">
                  <a14:compatExt spid="_x0000_s12788"/>
                </a:ext>
                <a:ext uri="{FF2B5EF4-FFF2-40B4-BE49-F238E27FC236}">
                  <a16:creationId xmlns:a16="http://schemas.microsoft.com/office/drawing/2014/main" id="{00000000-0008-0000-0400-0000F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54429</xdr:colOff>
          <xdr:row>220</xdr:row>
          <xdr:rowOff>16329</xdr:rowOff>
        </xdr:from>
        <xdr:to>
          <xdr:col>18</xdr:col>
          <xdr:colOff>76200</xdr:colOff>
          <xdr:row>225</xdr:row>
          <xdr:rowOff>38100</xdr:rowOff>
        </xdr:to>
        <xdr:sp macro="" textlink="">
          <xdr:nvSpPr>
            <xdr:cNvPr id="12836" name="Group Box 7-10-2-10" hidden="1">
              <a:extLst>
                <a:ext uri="{63B3BB69-23CF-44E3-9099-C40C66FF867C}">
                  <a14:compatExt spid="_x0000_s12836"/>
                </a:ext>
                <a:ext uri="{FF2B5EF4-FFF2-40B4-BE49-F238E27FC236}">
                  <a16:creationId xmlns:a16="http://schemas.microsoft.com/office/drawing/2014/main" id="{00000000-0008-0000-0400-000024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7-10-2-10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220</xdr:row>
          <xdr:rowOff>21771</xdr:rowOff>
        </xdr:from>
        <xdr:to>
          <xdr:col>18</xdr:col>
          <xdr:colOff>16329</xdr:colOff>
          <xdr:row>221</xdr:row>
          <xdr:rowOff>16329</xdr:rowOff>
        </xdr:to>
        <xdr:sp macro="" textlink="">
          <xdr:nvSpPr>
            <xdr:cNvPr id="12837" name="7-10-2-10_1" hidden="1">
              <a:extLst>
                <a:ext uri="{63B3BB69-23CF-44E3-9099-C40C66FF867C}">
                  <a14:compatExt spid="_x0000_s12837"/>
                </a:ext>
                <a:ext uri="{FF2B5EF4-FFF2-40B4-BE49-F238E27FC236}">
                  <a16:creationId xmlns:a16="http://schemas.microsoft.com/office/drawing/2014/main" id="{00000000-0008-0000-0400-00002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114300</xdr:colOff>
          <xdr:row>224</xdr:row>
          <xdr:rowOff>21771</xdr:rowOff>
        </xdr:from>
        <xdr:to>
          <xdr:col>18</xdr:col>
          <xdr:colOff>16329</xdr:colOff>
          <xdr:row>225</xdr:row>
          <xdr:rowOff>16329</xdr:rowOff>
        </xdr:to>
        <xdr:sp macro="" textlink="">
          <xdr:nvSpPr>
            <xdr:cNvPr id="12852" name="7-10-2-10_2" hidden="1">
              <a:extLst>
                <a:ext uri="{63B3BB69-23CF-44E3-9099-C40C66FF867C}">
                  <a14:compatExt spid="_x0000_s12852"/>
                </a:ext>
                <a:ext uri="{FF2B5EF4-FFF2-40B4-BE49-F238E27FC236}">
                  <a16:creationId xmlns:a16="http://schemas.microsoft.com/office/drawing/2014/main" id="{00000000-0008-0000-0400-00003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97971</xdr:colOff>
          <xdr:row>220</xdr:row>
          <xdr:rowOff>21771</xdr:rowOff>
        </xdr:from>
        <xdr:to>
          <xdr:col>23</xdr:col>
          <xdr:colOff>130629</xdr:colOff>
          <xdr:row>221</xdr:row>
          <xdr:rowOff>0</xdr:rowOff>
        </xdr:to>
        <xdr:sp macro="" textlink="">
          <xdr:nvSpPr>
            <xdr:cNvPr id="12839" name="Check Box 7-10-2-11" hidden="1">
              <a:extLst>
                <a:ext uri="{63B3BB69-23CF-44E3-9099-C40C66FF867C}">
                  <a14:compatExt spid="_x0000_s12839"/>
                </a:ext>
                <a:ext uri="{FF2B5EF4-FFF2-40B4-BE49-F238E27FC236}">
                  <a16:creationId xmlns:a16="http://schemas.microsoft.com/office/drawing/2014/main" id="{00000000-0008-0000-0400-00002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70757</xdr:colOff>
          <xdr:row>220</xdr:row>
          <xdr:rowOff>21771</xdr:rowOff>
        </xdr:from>
        <xdr:to>
          <xdr:col>27</xdr:col>
          <xdr:colOff>136071</xdr:colOff>
          <xdr:row>221</xdr:row>
          <xdr:rowOff>0</xdr:rowOff>
        </xdr:to>
        <xdr:sp macro="" textlink="">
          <xdr:nvSpPr>
            <xdr:cNvPr id="12840" name="Check Box 7-10-2-12" hidden="1">
              <a:extLst>
                <a:ext uri="{63B3BB69-23CF-44E3-9099-C40C66FF867C}">
                  <a14:compatExt spid="_x0000_s12840"/>
                </a:ext>
                <a:ext uri="{FF2B5EF4-FFF2-40B4-BE49-F238E27FC236}">
                  <a16:creationId xmlns:a16="http://schemas.microsoft.com/office/drawing/2014/main" id="{00000000-0008-0000-0400-00002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97971</xdr:colOff>
          <xdr:row>221</xdr:row>
          <xdr:rowOff>206829</xdr:rowOff>
        </xdr:from>
        <xdr:to>
          <xdr:col>33</xdr:col>
          <xdr:colOff>38100</xdr:colOff>
          <xdr:row>224</xdr:row>
          <xdr:rowOff>32657</xdr:rowOff>
        </xdr:to>
        <xdr:sp macro="" textlink="">
          <xdr:nvSpPr>
            <xdr:cNvPr id="12974" name="Group Box 7-10-2-2" hidden="1">
              <a:extLst>
                <a:ext uri="{63B3BB69-23CF-44E3-9099-C40C66FF867C}">
                  <a14:compatExt spid="_x0000_s12974"/>
                </a:ext>
                <a:ext uri="{FF2B5EF4-FFF2-40B4-BE49-F238E27FC236}">
                  <a16:creationId xmlns:a16="http://schemas.microsoft.com/office/drawing/2014/main" id="{00000000-0008-0000-0400-0000AE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7-10-2-2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222</xdr:row>
          <xdr:rowOff>5443</xdr:rowOff>
        </xdr:from>
        <xdr:to>
          <xdr:col>20</xdr:col>
          <xdr:colOff>16329</xdr:colOff>
          <xdr:row>223</xdr:row>
          <xdr:rowOff>16329</xdr:rowOff>
        </xdr:to>
        <xdr:sp macro="" textlink="">
          <xdr:nvSpPr>
            <xdr:cNvPr id="12975" name="7-10-2-2_1" hidden="1">
              <a:extLst>
                <a:ext uri="{63B3BB69-23CF-44E3-9099-C40C66FF867C}">
                  <a14:compatExt spid="_x0000_s12975"/>
                </a:ext>
                <a:ext uri="{FF2B5EF4-FFF2-40B4-BE49-F238E27FC236}">
                  <a16:creationId xmlns:a16="http://schemas.microsoft.com/office/drawing/2014/main" id="{00000000-0008-0000-0400-0000A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222</xdr:row>
          <xdr:rowOff>21771</xdr:rowOff>
        </xdr:from>
        <xdr:to>
          <xdr:col>28</xdr:col>
          <xdr:colOff>16329</xdr:colOff>
          <xdr:row>223</xdr:row>
          <xdr:rowOff>16329</xdr:rowOff>
        </xdr:to>
        <xdr:sp macro="" textlink="">
          <xdr:nvSpPr>
            <xdr:cNvPr id="12976" name="7-10-2-2_2" hidden="1">
              <a:extLst>
                <a:ext uri="{63B3BB69-23CF-44E3-9099-C40C66FF867C}">
                  <a14:compatExt spid="_x0000_s12976"/>
                </a:ext>
                <a:ext uri="{FF2B5EF4-FFF2-40B4-BE49-F238E27FC236}">
                  <a16:creationId xmlns:a16="http://schemas.microsoft.com/office/drawing/2014/main" id="{00000000-0008-0000-0400-0000B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223</xdr:row>
          <xdr:rowOff>21771</xdr:rowOff>
        </xdr:from>
        <xdr:to>
          <xdr:col>20</xdr:col>
          <xdr:colOff>16329</xdr:colOff>
          <xdr:row>224</xdr:row>
          <xdr:rowOff>0</xdr:rowOff>
        </xdr:to>
        <xdr:sp macro="" textlink="">
          <xdr:nvSpPr>
            <xdr:cNvPr id="12978" name="7-10-2-2_3" hidden="1">
              <a:extLst>
                <a:ext uri="{63B3BB69-23CF-44E3-9099-C40C66FF867C}">
                  <a14:compatExt spid="_x0000_s12978"/>
                </a:ext>
                <a:ext uri="{FF2B5EF4-FFF2-40B4-BE49-F238E27FC236}">
                  <a16:creationId xmlns:a16="http://schemas.microsoft.com/office/drawing/2014/main" id="{00000000-0008-0000-0400-0000B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223</xdr:row>
          <xdr:rowOff>21771</xdr:rowOff>
        </xdr:from>
        <xdr:to>
          <xdr:col>28</xdr:col>
          <xdr:colOff>16329</xdr:colOff>
          <xdr:row>224</xdr:row>
          <xdr:rowOff>0</xdr:rowOff>
        </xdr:to>
        <xdr:sp macro="" textlink="">
          <xdr:nvSpPr>
            <xdr:cNvPr id="12979" name="7-10-2-2_4" hidden="1">
              <a:extLst>
                <a:ext uri="{63B3BB69-23CF-44E3-9099-C40C66FF867C}">
                  <a14:compatExt spid="_x0000_s12979"/>
                </a:ext>
                <a:ext uri="{FF2B5EF4-FFF2-40B4-BE49-F238E27FC236}">
                  <a16:creationId xmlns:a16="http://schemas.microsoft.com/office/drawing/2014/main" id="{00000000-0008-0000-0400-0000B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54429</xdr:colOff>
          <xdr:row>226</xdr:row>
          <xdr:rowOff>0</xdr:rowOff>
        </xdr:from>
        <xdr:to>
          <xdr:col>19</xdr:col>
          <xdr:colOff>59871</xdr:colOff>
          <xdr:row>229</xdr:row>
          <xdr:rowOff>21771</xdr:rowOff>
        </xdr:to>
        <xdr:sp macro="" textlink="">
          <xdr:nvSpPr>
            <xdr:cNvPr id="12925" name="Group Box 7-10-3-10" hidden="1">
              <a:extLst>
                <a:ext uri="{63B3BB69-23CF-44E3-9099-C40C66FF867C}">
                  <a14:compatExt spid="_x0000_s12925"/>
                </a:ext>
                <a:ext uri="{FF2B5EF4-FFF2-40B4-BE49-F238E27FC236}">
                  <a16:creationId xmlns:a16="http://schemas.microsoft.com/office/drawing/2014/main" id="{00000000-0008-0000-0400-00007D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7-10-3-10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136071</xdr:colOff>
          <xdr:row>226</xdr:row>
          <xdr:rowOff>59871</xdr:rowOff>
        </xdr:from>
        <xdr:to>
          <xdr:col>18</xdr:col>
          <xdr:colOff>16329</xdr:colOff>
          <xdr:row>226</xdr:row>
          <xdr:rowOff>228600</xdr:rowOff>
        </xdr:to>
        <xdr:sp macro="" textlink="">
          <xdr:nvSpPr>
            <xdr:cNvPr id="12926" name="7-10-3-10_1" hidden="1">
              <a:extLst>
                <a:ext uri="{63B3BB69-23CF-44E3-9099-C40C66FF867C}">
                  <a14:compatExt spid="_x0000_s12926"/>
                </a:ext>
                <a:ext uri="{FF2B5EF4-FFF2-40B4-BE49-F238E27FC236}">
                  <a16:creationId xmlns:a16="http://schemas.microsoft.com/office/drawing/2014/main" id="{00000000-0008-0000-0400-00007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136071</xdr:colOff>
          <xdr:row>227</xdr:row>
          <xdr:rowOff>59871</xdr:rowOff>
        </xdr:from>
        <xdr:to>
          <xdr:col>18</xdr:col>
          <xdr:colOff>16329</xdr:colOff>
          <xdr:row>227</xdr:row>
          <xdr:rowOff>212271</xdr:rowOff>
        </xdr:to>
        <xdr:sp macro="" textlink="">
          <xdr:nvSpPr>
            <xdr:cNvPr id="12927" name="7-10-3-10_2" hidden="1">
              <a:extLst>
                <a:ext uri="{63B3BB69-23CF-44E3-9099-C40C66FF867C}">
                  <a14:compatExt spid="_x0000_s12927"/>
                </a:ext>
                <a:ext uri="{FF2B5EF4-FFF2-40B4-BE49-F238E27FC236}">
                  <a16:creationId xmlns:a16="http://schemas.microsoft.com/office/drawing/2014/main" id="{00000000-0008-0000-0400-00007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136071</xdr:colOff>
          <xdr:row>228</xdr:row>
          <xdr:rowOff>43543</xdr:rowOff>
        </xdr:from>
        <xdr:to>
          <xdr:col>18</xdr:col>
          <xdr:colOff>16329</xdr:colOff>
          <xdr:row>228</xdr:row>
          <xdr:rowOff>206829</xdr:rowOff>
        </xdr:to>
        <xdr:sp macro="" textlink="">
          <xdr:nvSpPr>
            <xdr:cNvPr id="12928" name="7-8-10-10_3" hidden="1">
              <a:extLst>
                <a:ext uri="{63B3BB69-23CF-44E3-9099-C40C66FF867C}">
                  <a14:compatExt spid="_x0000_s12928"/>
                </a:ext>
                <a:ext uri="{FF2B5EF4-FFF2-40B4-BE49-F238E27FC236}">
                  <a16:creationId xmlns:a16="http://schemas.microsoft.com/office/drawing/2014/main" id="{00000000-0008-0000-0400-00008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97971</xdr:colOff>
          <xdr:row>226</xdr:row>
          <xdr:rowOff>21771</xdr:rowOff>
        </xdr:from>
        <xdr:to>
          <xdr:col>24</xdr:col>
          <xdr:colOff>0</xdr:colOff>
          <xdr:row>227</xdr:row>
          <xdr:rowOff>0</xdr:rowOff>
        </xdr:to>
        <xdr:sp macro="" textlink="">
          <xdr:nvSpPr>
            <xdr:cNvPr id="12929" name="Check Box 7-10-3-11" hidden="1">
              <a:extLst>
                <a:ext uri="{63B3BB69-23CF-44E3-9099-C40C66FF867C}">
                  <a14:compatExt spid="_x0000_s12929"/>
                </a:ext>
                <a:ext uri="{FF2B5EF4-FFF2-40B4-BE49-F238E27FC236}">
                  <a16:creationId xmlns:a16="http://schemas.microsoft.com/office/drawing/2014/main" id="{00000000-0008-0000-0400-00008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226</xdr:row>
          <xdr:rowOff>16329</xdr:rowOff>
        </xdr:from>
        <xdr:to>
          <xdr:col>27</xdr:col>
          <xdr:colOff>152400</xdr:colOff>
          <xdr:row>227</xdr:row>
          <xdr:rowOff>0</xdr:rowOff>
        </xdr:to>
        <xdr:sp macro="" textlink="">
          <xdr:nvSpPr>
            <xdr:cNvPr id="12930" name="Check Box 7-10-3-12" hidden="1">
              <a:extLst>
                <a:ext uri="{63B3BB69-23CF-44E3-9099-C40C66FF867C}">
                  <a14:compatExt spid="_x0000_s12930"/>
                </a:ext>
                <a:ext uri="{FF2B5EF4-FFF2-40B4-BE49-F238E27FC236}">
                  <a16:creationId xmlns:a16="http://schemas.microsoft.com/office/drawing/2014/main" id="{00000000-0008-0000-0400-00008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226</xdr:row>
          <xdr:rowOff>21771</xdr:rowOff>
        </xdr:from>
        <xdr:to>
          <xdr:col>31</xdr:col>
          <xdr:colOff>152400</xdr:colOff>
          <xdr:row>227</xdr:row>
          <xdr:rowOff>21771</xdr:rowOff>
        </xdr:to>
        <xdr:sp macro="" textlink="">
          <xdr:nvSpPr>
            <xdr:cNvPr id="12931" name="Check Box 7-10-3-13" hidden="1">
              <a:extLst>
                <a:ext uri="{63B3BB69-23CF-44E3-9099-C40C66FF867C}">
                  <a14:compatExt spid="_x0000_s12931"/>
                </a:ext>
                <a:ext uri="{FF2B5EF4-FFF2-40B4-BE49-F238E27FC236}">
                  <a16:creationId xmlns:a16="http://schemas.microsoft.com/office/drawing/2014/main" id="{00000000-0008-0000-0400-00008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59871</xdr:colOff>
          <xdr:row>230</xdr:row>
          <xdr:rowOff>76200</xdr:rowOff>
        </xdr:from>
        <xdr:to>
          <xdr:col>39</xdr:col>
          <xdr:colOff>130629</xdr:colOff>
          <xdr:row>230</xdr:row>
          <xdr:rowOff>489857</xdr:rowOff>
        </xdr:to>
        <xdr:sp macro="" textlink="">
          <xdr:nvSpPr>
            <xdr:cNvPr id="12952" name="Group Box 7-10-3-2" hidden="1">
              <a:extLst>
                <a:ext uri="{63B3BB69-23CF-44E3-9099-C40C66FF867C}">
                  <a14:compatExt spid="_x0000_s12952"/>
                </a:ext>
                <a:ext uri="{FF2B5EF4-FFF2-40B4-BE49-F238E27FC236}">
                  <a16:creationId xmlns:a16="http://schemas.microsoft.com/office/drawing/2014/main" id="{00000000-0008-0000-0400-000098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7-10-3-2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136071</xdr:colOff>
          <xdr:row>230</xdr:row>
          <xdr:rowOff>185057</xdr:rowOff>
        </xdr:from>
        <xdr:to>
          <xdr:col>18</xdr:col>
          <xdr:colOff>38100</xdr:colOff>
          <xdr:row>230</xdr:row>
          <xdr:rowOff>375557</xdr:rowOff>
        </xdr:to>
        <xdr:sp macro="" textlink="">
          <xdr:nvSpPr>
            <xdr:cNvPr id="12953" name="7-10-3-2_1" hidden="1">
              <a:extLst>
                <a:ext uri="{63B3BB69-23CF-44E3-9099-C40C66FF867C}">
                  <a14:compatExt spid="_x0000_s12953"/>
                </a:ext>
                <a:ext uri="{FF2B5EF4-FFF2-40B4-BE49-F238E27FC236}">
                  <a16:creationId xmlns:a16="http://schemas.microsoft.com/office/drawing/2014/main" id="{00000000-0008-0000-0400-00009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119743</xdr:colOff>
          <xdr:row>230</xdr:row>
          <xdr:rowOff>185057</xdr:rowOff>
        </xdr:from>
        <xdr:to>
          <xdr:col>25</xdr:col>
          <xdr:colOff>16329</xdr:colOff>
          <xdr:row>230</xdr:row>
          <xdr:rowOff>375557</xdr:rowOff>
        </xdr:to>
        <xdr:sp macro="" textlink="">
          <xdr:nvSpPr>
            <xdr:cNvPr id="12954" name="7-10-3-2_2" hidden="1">
              <a:extLst>
                <a:ext uri="{63B3BB69-23CF-44E3-9099-C40C66FF867C}">
                  <a14:compatExt spid="_x0000_s12954"/>
                </a:ext>
                <a:ext uri="{FF2B5EF4-FFF2-40B4-BE49-F238E27FC236}">
                  <a16:creationId xmlns:a16="http://schemas.microsoft.com/office/drawing/2014/main" id="{00000000-0008-0000-0400-00009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136071</xdr:colOff>
          <xdr:row>230</xdr:row>
          <xdr:rowOff>185057</xdr:rowOff>
        </xdr:from>
        <xdr:to>
          <xdr:col>33</xdr:col>
          <xdr:colOff>16329</xdr:colOff>
          <xdr:row>230</xdr:row>
          <xdr:rowOff>375557</xdr:rowOff>
        </xdr:to>
        <xdr:sp macro="" textlink="">
          <xdr:nvSpPr>
            <xdr:cNvPr id="12955" name="7-10-3-2_3" hidden="1">
              <a:extLst>
                <a:ext uri="{63B3BB69-23CF-44E3-9099-C40C66FF867C}">
                  <a14:compatExt spid="_x0000_s12955"/>
                </a:ext>
                <a:ext uri="{FF2B5EF4-FFF2-40B4-BE49-F238E27FC236}">
                  <a16:creationId xmlns:a16="http://schemas.microsoft.com/office/drawing/2014/main" id="{00000000-0008-0000-0400-00009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59871</xdr:colOff>
          <xdr:row>230</xdr:row>
          <xdr:rowOff>495300</xdr:rowOff>
        </xdr:from>
        <xdr:to>
          <xdr:col>39</xdr:col>
          <xdr:colOff>32657</xdr:colOff>
          <xdr:row>232</xdr:row>
          <xdr:rowOff>266700</xdr:rowOff>
        </xdr:to>
        <xdr:sp macro="" textlink="">
          <xdr:nvSpPr>
            <xdr:cNvPr id="12957" name="Group Box 7-10-4-1" hidden="1">
              <a:extLst>
                <a:ext uri="{63B3BB69-23CF-44E3-9099-C40C66FF867C}">
                  <a14:compatExt spid="_x0000_s12957"/>
                </a:ext>
                <a:ext uri="{FF2B5EF4-FFF2-40B4-BE49-F238E27FC236}">
                  <a16:creationId xmlns:a16="http://schemas.microsoft.com/office/drawing/2014/main" id="{00000000-0008-0000-0400-00009D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7-10-4-1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136071</xdr:colOff>
          <xdr:row>231</xdr:row>
          <xdr:rowOff>59871</xdr:rowOff>
        </xdr:from>
        <xdr:to>
          <xdr:col>18</xdr:col>
          <xdr:colOff>38100</xdr:colOff>
          <xdr:row>231</xdr:row>
          <xdr:rowOff>244929</xdr:rowOff>
        </xdr:to>
        <xdr:sp macro="" textlink="">
          <xdr:nvSpPr>
            <xdr:cNvPr id="12958" name="7-10-4-1_1" hidden="1">
              <a:extLst>
                <a:ext uri="{63B3BB69-23CF-44E3-9099-C40C66FF867C}">
                  <a14:compatExt spid="_x0000_s12958"/>
                </a:ext>
                <a:ext uri="{FF2B5EF4-FFF2-40B4-BE49-F238E27FC236}">
                  <a16:creationId xmlns:a16="http://schemas.microsoft.com/office/drawing/2014/main" id="{00000000-0008-0000-0400-00009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119743</xdr:colOff>
          <xdr:row>231</xdr:row>
          <xdr:rowOff>59871</xdr:rowOff>
        </xdr:from>
        <xdr:to>
          <xdr:col>26</xdr:col>
          <xdr:colOff>21771</xdr:colOff>
          <xdr:row>231</xdr:row>
          <xdr:rowOff>244929</xdr:rowOff>
        </xdr:to>
        <xdr:sp macro="" textlink="">
          <xdr:nvSpPr>
            <xdr:cNvPr id="12959" name="7-10-4-1_2" hidden="1">
              <a:extLst>
                <a:ext uri="{63B3BB69-23CF-44E3-9099-C40C66FF867C}">
                  <a14:compatExt spid="_x0000_s12959"/>
                </a:ext>
                <a:ext uri="{FF2B5EF4-FFF2-40B4-BE49-F238E27FC236}">
                  <a16:creationId xmlns:a16="http://schemas.microsoft.com/office/drawing/2014/main" id="{00000000-0008-0000-0400-00009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231</xdr:row>
          <xdr:rowOff>59871</xdr:rowOff>
        </xdr:from>
        <xdr:to>
          <xdr:col>34</xdr:col>
          <xdr:colOff>21771</xdr:colOff>
          <xdr:row>231</xdr:row>
          <xdr:rowOff>244929</xdr:rowOff>
        </xdr:to>
        <xdr:sp macro="" textlink="">
          <xdr:nvSpPr>
            <xdr:cNvPr id="12960" name="7-10-4-1_3" hidden="1">
              <a:extLst>
                <a:ext uri="{63B3BB69-23CF-44E3-9099-C40C66FF867C}">
                  <a14:compatExt spid="_x0000_s12960"/>
                </a:ext>
                <a:ext uri="{FF2B5EF4-FFF2-40B4-BE49-F238E27FC236}">
                  <a16:creationId xmlns:a16="http://schemas.microsoft.com/office/drawing/2014/main" id="{00000000-0008-0000-0400-0000A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136071</xdr:colOff>
          <xdr:row>232</xdr:row>
          <xdr:rowOff>59871</xdr:rowOff>
        </xdr:from>
        <xdr:to>
          <xdr:col>18</xdr:col>
          <xdr:colOff>38100</xdr:colOff>
          <xdr:row>232</xdr:row>
          <xdr:rowOff>244929</xdr:rowOff>
        </xdr:to>
        <xdr:sp macro="" textlink="">
          <xdr:nvSpPr>
            <xdr:cNvPr id="12961" name="7-10-4-1_4" hidden="1">
              <a:extLst>
                <a:ext uri="{63B3BB69-23CF-44E3-9099-C40C66FF867C}">
                  <a14:compatExt spid="_x0000_s12961"/>
                </a:ext>
                <a:ext uri="{FF2B5EF4-FFF2-40B4-BE49-F238E27FC236}">
                  <a16:creationId xmlns:a16="http://schemas.microsoft.com/office/drawing/2014/main" id="{00000000-0008-0000-0400-0000A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136071</xdr:colOff>
          <xdr:row>232</xdr:row>
          <xdr:rowOff>59871</xdr:rowOff>
        </xdr:from>
        <xdr:to>
          <xdr:col>26</xdr:col>
          <xdr:colOff>21771</xdr:colOff>
          <xdr:row>232</xdr:row>
          <xdr:rowOff>244929</xdr:rowOff>
        </xdr:to>
        <xdr:sp macro="" textlink="">
          <xdr:nvSpPr>
            <xdr:cNvPr id="12962" name="7-10-4-1_5" hidden="1">
              <a:extLst>
                <a:ext uri="{63B3BB69-23CF-44E3-9099-C40C66FF867C}">
                  <a14:compatExt spid="_x0000_s12962"/>
                </a:ext>
                <a:ext uri="{FF2B5EF4-FFF2-40B4-BE49-F238E27FC236}">
                  <a16:creationId xmlns:a16="http://schemas.microsoft.com/office/drawing/2014/main" id="{00000000-0008-0000-0400-0000A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136071</xdr:colOff>
          <xdr:row>232</xdr:row>
          <xdr:rowOff>59871</xdr:rowOff>
        </xdr:from>
        <xdr:to>
          <xdr:col>34</xdr:col>
          <xdr:colOff>21771</xdr:colOff>
          <xdr:row>232</xdr:row>
          <xdr:rowOff>244929</xdr:rowOff>
        </xdr:to>
        <xdr:sp macro="" textlink="">
          <xdr:nvSpPr>
            <xdr:cNvPr id="12963" name="7-10-4-1_6" hidden="1">
              <a:extLst>
                <a:ext uri="{63B3BB69-23CF-44E3-9099-C40C66FF867C}">
                  <a14:compatExt spid="_x0000_s12963"/>
                </a:ext>
                <a:ext uri="{FF2B5EF4-FFF2-40B4-BE49-F238E27FC236}">
                  <a16:creationId xmlns:a16="http://schemas.microsoft.com/office/drawing/2014/main" id="{00000000-0008-0000-0400-0000A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54429</xdr:colOff>
          <xdr:row>233</xdr:row>
          <xdr:rowOff>16329</xdr:rowOff>
        </xdr:from>
        <xdr:to>
          <xdr:col>18</xdr:col>
          <xdr:colOff>108857</xdr:colOff>
          <xdr:row>236</xdr:row>
          <xdr:rowOff>54429</xdr:rowOff>
        </xdr:to>
        <xdr:sp macro="" textlink="">
          <xdr:nvSpPr>
            <xdr:cNvPr id="12964" name="Group Box 7-10-4-20" hidden="1">
              <a:extLst>
                <a:ext uri="{63B3BB69-23CF-44E3-9099-C40C66FF867C}">
                  <a14:compatExt spid="_x0000_s12964"/>
                </a:ext>
                <a:ext uri="{FF2B5EF4-FFF2-40B4-BE49-F238E27FC236}">
                  <a16:creationId xmlns:a16="http://schemas.microsoft.com/office/drawing/2014/main" id="{00000000-0008-0000-0400-0000A4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7-10-4-20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136071</xdr:colOff>
          <xdr:row>233</xdr:row>
          <xdr:rowOff>38100</xdr:rowOff>
        </xdr:from>
        <xdr:to>
          <xdr:col>18</xdr:col>
          <xdr:colOff>21771</xdr:colOff>
          <xdr:row>234</xdr:row>
          <xdr:rowOff>21771</xdr:rowOff>
        </xdr:to>
        <xdr:sp macro="" textlink="">
          <xdr:nvSpPr>
            <xdr:cNvPr id="12965" name="7-10-4-20_1" hidden="1">
              <a:extLst>
                <a:ext uri="{63B3BB69-23CF-44E3-9099-C40C66FF867C}">
                  <a14:compatExt spid="_x0000_s12965"/>
                </a:ext>
                <a:ext uri="{FF2B5EF4-FFF2-40B4-BE49-F238E27FC236}">
                  <a16:creationId xmlns:a16="http://schemas.microsoft.com/office/drawing/2014/main" id="{00000000-0008-0000-0400-0000A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136071</xdr:colOff>
          <xdr:row>234</xdr:row>
          <xdr:rowOff>21771</xdr:rowOff>
        </xdr:from>
        <xdr:to>
          <xdr:col>18</xdr:col>
          <xdr:colOff>16329</xdr:colOff>
          <xdr:row>235</xdr:row>
          <xdr:rowOff>0</xdr:rowOff>
        </xdr:to>
        <xdr:sp macro="" textlink="">
          <xdr:nvSpPr>
            <xdr:cNvPr id="12966" name="7-10-4-20_2" hidden="1">
              <a:extLst>
                <a:ext uri="{63B3BB69-23CF-44E3-9099-C40C66FF867C}">
                  <a14:compatExt spid="_x0000_s12966"/>
                </a:ext>
                <a:ext uri="{FF2B5EF4-FFF2-40B4-BE49-F238E27FC236}">
                  <a16:creationId xmlns:a16="http://schemas.microsoft.com/office/drawing/2014/main" id="{00000000-0008-0000-0400-0000A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136071</xdr:colOff>
          <xdr:row>235</xdr:row>
          <xdr:rowOff>21771</xdr:rowOff>
        </xdr:from>
        <xdr:to>
          <xdr:col>18</xdr:col>
          <xdr:colOff>16329</xdr:colOff>
          <xdr:row>236</xdr:row>
          <xdr:rowOff>0</xdr:rowOff>
        </xdr:to>
        <xdr:sp macro="" textlink="">
          <xdr:nvSpPr>
            <xdr:cNvPr id="12967" name="7-10-4-20_3" hidden="1">
              <a:extLst>
                <a:ext uri="{63B3BB69-23CF-44E3-9099-C40C66FF867C}">
                  <a14:compatExt spid="_x0000_s12967"/>
                </a:ext>
                <a:ext uri="{FF2B5EF4-FFF2-40B4-BE49-F238E27FC236}">
                  <a16:creationId xmlns:a16="http://schemas.microsoft.com/office/drawing/2014/main" id="{00000000-0008-0000-0400-0000A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136071</xdr:colOff>
          <xdr:row>236</xdr:row>
          <xdr:rowOff>21771</xdr:rowOff>
        </xdr:from>
        <xdr:to>
          <xdr:col>20</xdr:col>
          <xdr:colOff>21771</xdr:colOff>
          <xdr:row>237</xdr:row>
          <xdr:rowOff>16329</xdr:rowOff>
        </xdr:to>
        <xdr:sp macro="" textlink="">
          <xdr:nvSpPr>
            <xdr:cNvPr id="12971" name="Check Box 7-10-4-21" hidden="1">
              <a:extLst>
                <a:ext uri="{63B3BB69-23CF-44E3-9099-C40C66FF867C}">
                  <a14:compatExt spid="_x0000_s12971"/>
                </a:ext>
                <a:ext uri="{FF2B5EF4-FFF2-40B4-BE49-F238E27FC236}">
                  <a16:creationId xmlns:a16="http://schemas.microsoft.com/office/drawing/2014/main" id="{00000000-0008-0000-0400-0000A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136071</xdr:colOff>
          <xdr:row>236</xdr:row>
          <xdr:rowOff>234043</xdr:rowOff>
        </xdr:from>
        <xdr:to>
          <xdr:col>20</xdr:col>
          <xdr:colOff>16329</xdr:colOff>
          <xdr:row>238</xdr:row>
          <xdr:rowOff>16329</xdr:rowOff>
        </xdr:to>
        <xdr:sp macro="" textlink="">
          <xdr:nvSpPr>
            <xdr:cNvPr id="12972" name="Check Box 7-10-4-22" hidden="1">
              <a:extLst>
                <a:ext uri="{63B3BB69-23CF-44E3-9099-C40C66FF867C}">
                  <a14:compatExt spid="_x0000_s12972"/>
                </a:ext>
                <a:ext uri="{FF2B5EF4-FFF2-40B4-BE49-F238E27FC236}">
                  <a16:creationId xmlns:a16="http://schemas.microsoft.com/office/drawing/2014/main" id="{00000000-0008-0000-0400-0000A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43543</xdr:colOff>
          <xdr:row>242</xdr:row>
          <xdr:rowOff>206829</xdr:rowOff>
        </xdr:from>
        <xdr:to>
          <xdr:col>30</xdr:col>
          <xdr:colOff>152400</xdr:colOff>
          <xdr:row>246</xdr:row>
          <xdr:rowOff>43543</xdr:rowOff>
        </xdr:to>
        <xdr:sp macro="" textlink="">
          <xdr:nvSpPr>
            <xdr:cNvPr id="13013" name="Group Box 7-11-1" hidden="1">
              <a:extLst>
                <a:ext uri="{63B3BB69-23CF-44E3-9099-C40C66FF867C}">
                  <a14:compatExt spid="_x0000_s13013"/>
                </a:ext>
                <a:ext uri="{FF2B5EF4-FFF2-40B4-BE49-F238E27FC236}">
                  <a16:creationId xmlns:a16="http://schemas.microsoft.com/office/drawing/2014/main" id="{00000000-0008-0000-0400-0000D5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243</xdr:row>
          <xdr:rowOff>38100</xdr:rowOff>
        </xdr:from>
        <xdr:to>
          <xdr:col>20</xdr:col>
          <xdr:colOff>16329</xdr:colOff>
          <xdr:row>244</xdr:row>
          <xdr:rowOff>0</xdr:rowOff>
        </xdr:to>
        <xdr:sp macro="" textlink="">
          <xdr:nvSpPr>
            <xdr:cNvPr id="13015" name="7-11-1_1" hidden="1">
              <a:extLst>
                <a:ext uri="{63B3BB69-23CF-44E3-9099-C40C66FF867C}">
                  <a14:compatExt spid="_x0000_s13015"/>
                </a:ext>
                <a:ext uri="{FF2B5EF4-FFF2-40B4-BE49-F238E27FC236}">
                  <a16:creationId xmlns:a16="http://schemas.microsoft.com/office/drawing/2014/main" id="{00000000-0008-0000-0400-0000D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244</xdr:row>
          <xdr:rowOff>32657</xdr:rowOff>
        </xdr:from>
        <xdr:to>
          <xdr:col>20</xdr:col>
          <xdr:colOff>16329</xdr:colOff>
          <xdr:row>245</xdr:row>
          <xdr:rowOff>0</xdr:rowOff>
        </xdr:to>
        <xdr:sp macro="" textlink="">
          <xdr:nvSpPr>
            <xdr:cNvPr id="13016" name="7-11-1_2" hidden="1">
              <a:extLst>
                <a:ext uri="{63B3BB69-23CF-44E3-9099-C40C66FF867C}">
                  <a14:compatExt spid="_x0000_s13016"/>
                </a:ext>
                <a:ext uri="{FF2B5EF4-FFF2-40B4-BE49-F238E27FC236}">
                  <a16:creationId xmlns:a16="http://schemas.microsoft.com/office/drawing/2014/main" id="{00000000-0008-0000-0400-0000D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245</xdr:row>
          <xdr:rowOff>32657</xdr:rowOff>
        </xdr:from>
        <xdr:to>
          <xdr:col>20</xdr:col>
          <xdr:colOff>16329</xdr:colOff>
          <xdr:row>246</xdr:row>
          <xdr:rowOff>0</xdr:rowOff>
        </xdr:to>
        <xdr:sp macro="" textlink="">
          <xdr:nvSpPr>
            <xdr:cNvPr id="13017" name="7-11-1_3" hidden="1">
              <a:extLst>
                <a:ext uri="{63B3BB69-23CF-44E3-9099-C40C66FF867C}">
                  <a14:compatExt spid="_x0000_s13017"/>
                </a:ext>
                <a:ext uri="{FF2B5EF4-FFF2-40B4-BE49-F238E27FC236}">
                  <a16:creationId xmlns:a16="http://schemas.microsoft.com/office/drawing/2014/main" id="{00000000-0008-0000-0400-0000D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136071</xdr:colOff>
          <xdr:row>253</xdr:row>
          <xdr:rowOff>21771</xdr:rowOff>
        </xdr:from>
        <xdr:to>
          <xdr:col>22</xdr:col>
          <xdr:colOff>21771</xdr:colOff>
          <xdr:row>254</xdr:row>
          <xdr:rowOff>0</xdr:rowOff>
        </xdr:to>
        <xdr:sp macro="" textlink="">
          <xdr:nvSpPr>
            <xdr:cNvPr id="12818" name="Check Box 7-11-2-11" hidden="1">
              <a:extLst>
                <a:ext uri="{63B3BB69-23CF-44E3-9099-C40C66FF867C}">
                  <a14:compatExt spid="_x0000_s12818"/>
                </a:ext>
                <a:ext uri="{FF2B5EF4-FFF2-40B4-BE49-F238E27FC236}">
                  <a16:creationId xmlns:a16="http://schemas.microsoft.com/office/drawing/2014/main" id="{00000000-0008-0000-0400-00001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152400</xdr:colOff>
          <xdr:row>253</xdr:row>
          <xdr:rowOff>21771</xdr:rowOff>
        </xdr:from>
        <xdr:to>
          <xdr:col>30</xdr:col>
          <xdr:colOff>21771</xdr:colOff>
          <xdr:row>254</xdr:row>
          <xdr:rowOff>16329</xdr:rowOff>
        </xdr:to>
        <xdr:sp macro="" textlink="">
          <xdr:nvSpPr>
            <xdr:cNvPr id="12819" name="Check Box 7-11-2-12" hidden="1">
              <a:extLst>
                <a:ext uri="{63B3BB69-23CF-44E3-9099-C40C66FF867C}">
                  <a14:compatExt spid="_x0000_s12819"/>
                </a:ext>
                <a:ext uri="{FF2B5EF4-FFF2-40B4-BE49-F238E27FC236}">
                  <a16:creationId xmlns:a16="http://schemas.microsoft.com/office/drawing/2014/main" id="{00000000-0008-0000-0400-00001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114300</xdr:colOff>
          <xdr:row>253</xdr:row>
          <xdr:rowOff>21771</xdr:rowOff>
        </xdr:from>
        <xdr:to>
          <xdr:col>38</xdr:col>
          <xdr:colOff>21771</xdr:colOff>
          <xdr:row>254</xdr:row>
          <xdr:rowOff>16329</xdr:rowOff>
        </xdr:to>
        <xdr:sp macro="" textlink="">
          <xdr:nvSpPr>
            <xdr:cNvPr id="12820" name="Check Box 7-11-2-13" hidden="1">
              <a:extLst>
                <a:ext uri="{63B3BB69-23CF-44E3-9099-C40C66FF867C}">
                  <a14:compatExt spid="_x0000_s12820"/>
                </a:ext>
                <a:ext uri="{FF2B5EF4-FFF2-40B4-BE49-F238E27FC236}">
                  <a16:creationId xmlns:a16="http://schemas.microsoft.com/office/drawing/2014/main" id="{00000000-0008-0000-0400-00001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136071</xdr:colOff>
          <xdr:row>255</xdr:row>
          <xdr:rowOff>21771</xdr:rowOff>
        </xdr:from>
        <xdr:to>
          <xdr:col>22</xdr:col>
          <xdr:colOff>16329</xdr:colOff>
          <xdr:row>256</xdr:row>
          <xdr:rowOff>0</xdr:rowOff>
        </xdr:to>
        <xdr:sp macro="" textlink="">
          <xdr:nvSpPr>
            <xdr:cNvPr id="12981" name="Check Box 7-11-2-21" hidden="1">
              <a:extLst>
                <a:ext uri="{63B3BB69-23CF-44E3-9099-C40C66FF867C}">
                  <a14:compatExt spid="_x0000_s12981"/>
                </a:ext>
                <a:ext uri="{FF2B5EF4-FFF2-40B4-BE49-F238E27FC236}">
                  <a16:creationId xmlns:a16="http://schemas.microsoft.com/office/drawing/2014/main" id="{00000000-0008-0000-0400-0000B5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152400</xdr:colOff>
          <xdr:row>255</xdr:row>
          <xdr:rowOff>21771</xdr:rowOff>
        </xdr:from>
        <xdr:to>
          <xdr:col>30</xdr:col>
          <xdr:colOff>38100</xdr:colOff>
          <xdr:row>256</xdr:row>
          <xdr:rowOff>0</xdr:rowOff>
        </xdr:to>
        <xdr:sp macro="" textlink="">
          <xdr:nvSpPr>
            <xdr:cNvPr id="12982" name="Check Box 7-11-2-22" hidden="1">
              <a:extLst>
                <a:ext uri="{63B3BB69-23CF-44E3-9099-C40C66FF867C}">
                  <a14:compatExt spid="_x0000_s12982"/>
                </a:ext>
                <a:ext uri="{FF2B5EF4-FFF2-40B4-BE49-F238E27FC236}">
                  <a16:creationId xmlns:a16="http://schemas.microsoft.com/office/drawing/2014/main" id="{00000000-0008-0000-0400-0000B6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136071</xdr:colOff>
          <xdr:row>256</xdr:row>
          <xdr:rowOff>21771</xdr:rowOff>
        </xdr:from>
        <xdr:to>
          <xdr:col>22</xdr:col>
          <xdr:colOff>16329</xdr:colOff>
          <xdr:row>257</xdr:row>
          <xdr:rowOff>16329</xdr:rowOff>
        </xdr:to>
        <xdr:sp macro="" textlink="">
          <xdr:nvSpPr>
            <xdr:cNvPr id="12983" name="Check Box 7-11-2-23" hidden="1">
              <a:extLst>
                <a:ext uri="{63B3BB69-23CF-44E3-9099-C40C66FF867C}">
                  <a14:compatExt spid="_x0000_s12983"/>
                </a:ext>
                <a:ext uri="{FF2B5EF4-FFF2-40B4-BE49-F238E27FC236}">
                  <a16:creationId xmlns:a16="http://schemas.microsoft.com/office/drawing/2014/main" id="{00000000-0008-0000-0400-0000B7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136071</xdr:colOff>
          <xdr:row>258</xdr:row>
          <xdr:rowOff>21771</xdr:rowOff>
        </xdr:from>
        <xdr:to>
          <xdr:col>22</xdr:col>
          <xdr:colOff>0</xdr:colOff>
          <xdr:row>259</xdr:row>
          <xdr:rowOff>0</xdr:rowOff>
        </xdr:to>
        <xdr:sp macro="" textlink="">
          <xdr:nvSpPr>
            <xdr:cNvPr id="12984" name="Check Box 7-11-2-31" hidden="1">
              <a:extLst>
                <a:ext uri="{63B3BB69-23CF-44E3-9099-C40C66FF867C}">
                  <a14:compatExt spid="_x0000_s12984"/>
                </a:ext>
                <a:ext uri="{FF2B5EF4-FFF2-40B4-BE49-F238E27FC236}">
                  <a16:creationId xmlns:a16="http://schemas.microsoft.com/office/drawing/2014/main" id="{00000000-0008-0000-0400-0000B8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136071</xdr:colOff>
          <xdr:row>259</xdr:row>
          <xdr:rowOff>21771</xdr:rowOff>
        </xdr:from>
        <xdr:to>
          <xdr:col>22</xdr:col>
          <xdr:colOff>0</xdr:colOff>
          <xdr:row>260</xdr:row>
          <xdr:rowOff>16329</xdr:rowOff>
        </xdr:to>
        <xdr:sp macro="" textlink="">
          <xdr:nvSpPr>
            <xdr:cNvPr id="12985" name="Check Box 7-11-2-32" hidden="1">
              <a:extLst>
                <a:ext uri="{63B3BB69-23CF-44E3-9099-C40C66FF867C}">
                  <a14:compatExt spid="_x0000_s12985"/>
                </a:ext>
                <a:ext uri="{FF2B5EF4-FFF2-40B4-BE49-F238E27FC236}">
                  <a16:creationId xmlns:a16="http://schemas.microsoft.com/office/drawing/2014/main" id="{00000000-0008-0000-0400-0000B9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108857</xdr:colOff>
          <xdr:row>260</xdr:row>
          <xdr:rowOff>21771</xdr:rowOff>
        </xdr:from>
        <xdr:to>
          <xdr:col>19</xdr:col>
          <xdr:colOff>152400</xdr:colOff>
          <xdr:row>261</xdr:row>
          <xdr:rowOff>16329</xdr:rowOff>
        </xdr:to>
        <xdr:sp macro="" textlink="">
          <xdr:nvSpPr>
            <xdr:cNvPr id="12986" name="Check Box 7-11-2-4" hidden="1">
              <a:extLst>
                <a:ext uri="{63B3BB69-23CF-44E3-9099-C40C66FF867C}">
                  <a14:compatExt spid="_x0000_s12986"/>
                </a:ext>
                <a:ext uri="{FF2B5EF4-FFF2-40B4-BE49-F238E27FC236}">
                  <a16:creationId xmlns:a16="http://schemas.microsoft.com/office/drawing/2014/main" id="{00000000-0008-0000-0400-0000BA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261</xdr:row>
          <xdr:rowOff>21771</xdr:rowOff>
        </xdr:from>
        <xdr:to>
          <xdr:col>19</xdr:col>
          <xdr:colOff>152400</xdr:colOff>
          <xdr:row>262</xdr:row>
          <xdr:rowOff>16329</xdr:rowOff>
        </xdr:to>
        <xdr:sp macro="" textlink="">
          <xdr:nvSpPr>
            <xdr:cNvPr id="12987" name="Check Box 7-11-2-5" hidden="1">
              <a:extLst>
                <a:ext uri="{63B3BB69-23CF-44E3-9099-C40C66FF867C}">
                  <a14:compatExt spid="_x0000_s12987"/>
                </a:ext>
                <a:ext uri="{FF2B5EF4-FFF2-40B4-BE49-F238E27FC236}">
                  <a16:creationId xmlns:a16="http://schemas.microsoft.com/office/drawing/2014/main" id="{00000000-0008-0000-0400-0000B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263</xdr:row>
          <xdr:rowOff>206829</xdr:rowOff>
        </xdr:from>
        <xdr:to>
          <xdr:col>28</xdr:col>
          <xdr:colOff>146957</xdr:colOff>
          <xdr:row>267</xdr:row>
          <xdr:rowOff>16329</xdr:rowOff>
        </xdr:to>
        <xdr:sp macro="" textlink="">
          <xdr:nvSpPr>
            <xdr:cNvPr id="13018" name="Group Box 7-11-3" hidden="1">
              <a:extLst>
                <a:ext uri="{63B3BB69-23CF-44E3-9099-C40C66FF867C}">
                  <a14:compatExt spid="_x0000_s13018"/>
                </a:ext>
                <a:ext uri="{FF2B5EF4-FFF2-40B4-BE49-F238E27FC236}">
                  <a16:creationId xmlns:a16="http://schemas.microsoft.com/office/drawing/2014/main" id="{00000000-0008-0000-0400-0000DA32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264</xdr:row>
          <xdr:rowOff>21771</xdr:rowOff>
        </xdr:from>
        <xdr:to>
          <xdr:col>20</xdr:col>
          <xdr:colOff>16329</xdr:colOff>
          <xdr:row>265</xdr:row>
          <xdr:rowOff>21771</xdr:rowOff>
        </xdr:to>
        <xdr:sp macro="" textlink="">
          <xdr:nvSpPr>
            <xdr:cNvPr id="13019" name="7-11-3_1" hidden="1">
              <a:extLst>
                <a:ext uri="{63B3BB69-23CF-44E3-9099-C40C66FF867C}">
                  <a14:compatExt spid="_x0000_s13019"/>
                </a:ext>
                <a:ext uri="{FF2B5EF4-FFF2-40B4-BE49-F238E27FC236}">
                  <a16:creationId xmlns:a16="http://schemas.microsoft.com/office/drawing/2014/main" id="{00000000-0008-0000-0400-0000DB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265</xdr:row>
          <xdr:rowOff>21771</xdr:rowOff>
        </xdr:from>
        <xdr:to>
          <xdr:col>20</xdr:col>
          <xdr:colOff>16329</xdr:colOff>
          <xdr:row>266</xdr:row>
          <xdr:rowOff>16329</xdr:rowOff>
        </xdr:to>
        <xdr:sp macro="" textlink="">
          <xdr:nvSpPr>
            <xdr:cNvPr id="13020" name="7-11-3_2" hidden="1">
              <a:extLst>
                <a:ext uri="{63B3BB69-23CF-44E3-9099-C40C66FF867C}">
                  <a14:compatExt spid="_x0000_s13020"/>
                </a:ext>
                <a:ext uri="{FF2B5EF4-FFF2-40B4-BE49-F238E27FC236}">
                  <a16:creationId xmlns:a16="http://schemas.microsoft.com/office/drawing/2014/main" id="{00000000-0008-0000-0400-0000DC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114300</xdr:colOff>
          <xdr:row>266</xdr:row>
          <xdr:rowOff>21771</xdr:rowOff>
        </xdr:from>
        <xdr:to>
          <xdr:col>20</xdr:col>
          <xdr:colOff>16329</xdr:colOff>
          <xdr:row>267</xdr:row>
          <xdr:rowOff>16329</xdr:rowOff>
        </xdr:to>
        <xdr:sp macro="" textlink="">
          <xdr:nvSpPr>
            <xdr:cNvPr id="13021" name="7-11-3_3" hidden="1">
              <a:extLst>
                <a:ext uri="{63B3BB69-23CF-44E3-9099-C40C66FF867C}">
                  <a14:compatExt spid="_x0000_s13021"/>
                </a:ext>
                <a:ext uri="{FF2B5EF4-FFF2-40B4-BE49-F238E27FC236}">
                  <a16:creationId xmlns:a16="http://schemas.microsoft.com/office/drawing/2014/main" id="{00000000-0008-0000-0400-0000D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136071</xdr:colOff>
          <xdr:row>267</xdr:row>
          <xdr:rowOff>0</xdr:rowOff>
        </xdr:from>
        <xdr:to>
          <xdr:col>20</xdr:col>
          <xdr:colOff>16329</xdr:colOff>
          <xdr:row>268</xdr:row>
          <xdr:rowOff>0</xdr:rowOff>
        </xdr:to>
        <xdr:sp macro="" textlink="">
          <xdr:nvSpPr>
            <xdr:cNvPr id="12989" name="Check Box 7-11-4-1" hidden="1">
              <a:extLst>
                <a:ext uri="{63B3BB69-23CF-44E3-9099-C40C66FF867C}">
                  <a14:compatExt spid="_x0000_s12989"/>
                </a:ext>
                <a:ext uri="{FF2B5EF4-FFF2-40B4-BE49-F238E27FC236}">
                  <a16:creationId xmlns:a16="http://schemas.microsoft.com/office/drawing/2014/main" id="{00000000-0008-0000-0400-0000BD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97971</xdr:colOff>
          <xdr:row>267</xdr:row>
          <xdr:rowOff>5443</xdr:rowOff>
        </xdr:from>
        <xdr:to>
          <xdr:col>24</xdr:col>
          <xdr:colOff>152400</xdr:colOff>
          <xdr:row>268</xdr:row>
          <xdr:rowOff>21771</xdr:rowOff>
        </xdr:to>
        <xdr:sp macro="" textlink="">
          <xdr:nvSpPr>
            <xdr:cNvPr id="12990" name="Check Box 7-11-4-2" hidden="1">
              <a:extLst>
                <a:ext uri="{63B3BB69-23CF-44E3-9099-C40C66FF867C}">
                  <a14:compatExt spid="_x0000_s12990"/>
                </a:ext>
                <a:ext uri="{FF2B5EF4-FFF2-40B4-BE49-F238E27FC236}">
                  <a16:creationId xmlns:a16="http://schemas.microsoft.com/office/drawing/2014/main" id="{00000000-0008-0000-0400-0000BE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114300</xdr:colOff>
          <xdr:row>267</xdr:row>
          <xdr:rowOff>5443</xdr:rowOff>
        </xdr:from>
        <xdr:to>
          <xdr:col>33</xdr:col>
          <xdr:colOff>0</xdr:colOff>
          <xdr:row>268</xdr:row>
          <xdr:rowOff>21771</xdr:rowOff>
        </xdr:to>
        <xdr:sp macro="" textlink="">
          <xdr:nvSpPr>
            <xdr:cNvPr id="12991" name="Check Box 7-11-4-3" hidden="1">
              <a:extLst>
                <a:ext uri="{63B3BB69-23CF-44E3-9099-C40C66FF867C}">
                  <a14:compatExt spid="_x0000_s12991"/>
                </a:ext>
                <a:ext uri="{FF2B5EF4-FFF2-40B4-BE49-F238E27FC236}">
                  <a16:creationId xmlns:a16="http://schemas.microsoft.com/office/drawing/2014/main" id="{00000000-0008-0000-0400-0000BF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136071</xdr:colOff>
          <xdr:row>267</xdr:row>
          <xdr:rowOff>234043</xdr:rowOff>
        </xdr:from>
        <xdr:to>
          <xdr:col>20</xdr:col>
          <xdr:colOff>16329</xdr:colOff>
          <xdr:row>269</xdr:row>
          <xdr:rowOff>59871</xdr:rowOff>
        </xdr:to>
        <xdr:sp macro="" textlink="">
          <xdr:nvSpPr>
            <xdr:cNvPr id="12992" name="Check Box 7-11-4-4" hidden="1">
              <a:extLst>
                <a:ext uri="{63B3BB69-23CF-44E3-9099-C40C66FF867C}">
                  <a14:compatExt spid="_x0000_s12992"/>
                </a:ext>
                <a:ext uri="{FF2B5EF4-FFF2-40B4-BE49-F238E27FC236}">
                  <a16:creationId xmlns:a16="http://schemas.microsoft.com/office/drawing/2014/main" id="{00000000-0008-0000-0400-0000C0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136071</xdr:colOff>
          <xdr:row>270</xdr:row>
          <xdr:rowOff>5443</xdr:rowOff>
        </xdr:from>
        <xdr:to>
          <xdr:col>20</xdr:col>
          <xdr:colOff>16329</xdr:colOff>
          <xdr:row>271</xdr:row>
          <xdr:rowOff>16329</xdr:rowOff>
        </xdr:to>
        <xdr:sp macro="" textlink="">
          <xdr:nvSpPr>
            <xdr:cNvPr id="12993" name="Check Box 7-11-4-5" hidden="1">
              <a:extLst>
                <a:ext uri="{63B3BB69-23CF-44E3-9099-C40C66FF867C}">
                  <a14:compatExt spid="_x0000_s12993"/>
                </a:ext>
                <a:ext uri="{FF2B5EF4-FFF2-40B4-BE49-F238E27FC236}">
                  <a16:creationId xmlns:a16="http://schemas.microsoft.com/office/drawing/2014/main" id="{00000000-0008-0000-0400-0000C1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136071</xdr:colOff>
          <xdr:row>270</xdr:row>
          <xdr:rowOff>228600</xdr:rowOff>
        </xdr:from>
        <xdr:to>
          <xdr:col>20</xdr:col>
          <xdr:colOff>16329</xdr:colOff>
          <xdr:row>272</xdr:row>
          <xdr:rowOff>59871</xdr:rowOff>
        </xdr:to>
        <xdr:sp macro="" textlink="">
          <xdr:nvSpPr>
            <xdr:cNvPr id="12994" name="Check Box 7-11-4-6" hidden="1">
              <a:extLst>
                <a:ext uri="{63B3BB69-23CF-44E3-9099-C40C66FF867C}">
                  <a14:compatExt spid="_x0000_s12994"/>
                </a:ext>
                <a:ext uri="{FF2B5EF4-FFF2-40B4-BE49-F238E27FC236}">
                  <a16:creationId xmlns:a16="http://schemas.microsoft.com/office/drawing/2014/main" id="{00000000-0008-0000-0400-0000C2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136071</xdr:colOff>
          <xdr:row>273</xdr:row>
          <xdr:rowOff>185057</xdr:rowOff>
        </xdr:from>
        <xdr:to>
          <xdr:col>20</xdr:col>
          <xdr:colOff>16329</xdr:colOff>
          <xdr:row>275</xdr:row>
          <xdr:rowOff>21771</xdr:rowOff>
        </xdr:to>
        <xdr:sp macro="" textlink="">
          <xdr:nvSpPr>
            <xdr:cNvPr id="12995" name="Check Box 7-11-4-7" hidden="1">
              <a:extLst>
                <a:ext uri="{63B3BB69-23CF-44E3-9099-C40C66FF867C}">
                  <a14:compatExt spid="_x0000_s12995"/>
                </a:ext>
                <a:ext uri="{FF2B5EF4-FFF2-40B4-BE49-F238E27FC236}">
                  <a16:creationId xmlns:a16="http://schemas.microsoft.com/office/drawing/2014/main" id="{00000000-0008-0000-0400-0000C3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136071</xdr:colOff>
          <xdr:row>275</xdr:row>
          <xdr:rowOff>0</xdr:rowOff>
        </xdr:from>
        <xdr:to>
          <xdr:col>20</xdr:col>
          <xdr:colOff>16329</xdr:colOff>
          <xdr:row>276</xdr:row>
          <xdr:rowOff>38100</xdr:rowOff>
        </xdr:to>
        <xdr:sp macro="" textlink="">
          <xdr:nvSpPr>
            <xdr:cNvPr id="12996" name="Check Box 7-11-4-8" hidden="1">
              <a:extLst>
                <a:ext uri="{63B3BB69-23CF-44E3-9099-C40C66FF867C}">
                  <a14:compatExt spid="_x0000_s12996"/>
                </a:ext>
                <a:ext uri="{FF2B5EF4-FFF2-40B4-BE49-F238E27FC236}">
                  <a16:creationId xmlns:a16="http://schemas.microsoft.com/office/drawing/2014/main" id="{00000000-0008-0000-0400-0000C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280</xdr:row>
          <xdr:rowOff>174171</xdr:rowOff>
        </xdr:from>
        <xdr:to>
          <xdr:col>33</xdr:col>
          <xdr:colOff>97971</xdr:colOff>
          <xdr:row>283</xdr:row>
          <xdr:rowOff>261257</xdr:rowOff>
        </xdr:to>
        <xdr:sp macro="" textlink="">
          <xdr:nvSpPr>
            <xdr:cNvPr id="12745" name="Group Box 7-12-1" hidden="1">
              <a:extLst>
                <a:ext uri="{63B3BB69-23CF-44E3-9099-C40C66FF867C}">
                  <a14:compatExt spid="_x0000_s12745"/>
                </a:ext>
                <a:ext uri="{FF2B5EF4-FFF2-40B4-BE49-F238E27FC236}">
                  <a16:creationId xmlns:a16="http://schemas.microsoft.com/office/drawing/2014/main" id="{00000000-0008-0000-0400-0000C93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281</xdr:row>
          <xdr:rowOff>21771</xdr:rowOff>
        </xdr:from>
        <xdr:to>
          <xdr:col>21</xdr:col>
          <xdr:colOff>38100</xdr:colOff>
          <xdr:row>282</xdr:row>
          <xdr:rowOff>0</xdr:rowOff>
        </xdr:to>
        <xdr:sp macro="" textlink="">
          <xdr:nvSpPr>
            <xdr:cNvPr id="12746" name="7-12-1_1" hidden="1">
              <a:extLst>
                <a:ext uri="{63B3BB69-23CF-44E3-9099-C40C66FF867C}">
                  <a14:compatExt spid="_x0000_s12746"/>
                </a:ext>
                <a:ext uri="{FF2B5EF4-FFF2-40B4-BE49-F238E27FC236}">
                  <a16:creationId xmlns:a16="http://schemas.microsoft.com/office/drawing/2014/main" id="{00000000-0008-0000-0400-0000C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282</xdr:row>
          <xdr:rowOff>32657</xdr:rowOff>
        </xdr:from>
        <xdr:to>
          <xdr:col>21</xdr:col>
          <xdr:colOff>54429</xdr:colOff>
          <xdr:row>282</xdr:row>
          <xdr:rowOff>250371</xdr:rowOff>
        </xdr:to>
        <xdr:sp macro="" textlink="">
          <xdr:nvSpPr>
            <xdr:cNvPr id="12747" name="7-12-1_2" hidden="1">
              <a:extLst>
                <a:ext uri="{63B3BB69-23CF-44E3-9099-C40C66FF867C}">
                  <a14:compatExt spid="_x0000_s12747"/>
                </a:ext>
                <a:ext uri="{FF2B5EF4-FFF2-40B4-BE49-F238E27FC236}">
                  <a16:creationId xmlns:a16="http://schemas.microsoft.com/office/drawing/2014/main" id="{00000000-0008-0000-0400-0000C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283</xdr:row>
          <xdr:rowOff>32657</xdr:rowOff>
        </xdr:from>
        <xdr:to>
          <xdr:col>21</xdr:col>
          <xdr:colOff>54429</xdr:colOff>
          <xdr:row>283</xdr:row>
          <xdr:rowOff>250371</xdr:rowOff>
        </xdr:to>
        <xdr:sp macro="" textlink="">
          <xdr:nvSpPr>
            <xdr:cNvPr id="12980" name="7-12-1_3" hidden="1">
              <a:extLst>
                <a:ext uri="{63B3BB69-23CF-44E3-9099-C40C66FF867C}">
                  <a14:compatExt spid="_x0000_s12980"/>
                </a:ext>
                <a:ext uri="{FF2B5EF4-FFF2-40B4-BE49-F238E27FC236}">
                  <a16:creationId xmlns:a16="http://schemas.microsoft.com/office/drawing/2014/main" id="{00000000-0008-0000-0400-0000B43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284</xdr:row>
          <xdr:rowOff>38100</xdr:rowOff>
        </xdr:from>
        <xdr:to>
          <xdr:col>31</xdr:col>
          <xdr:colOff>97971</xdr:colOff>
          <xdr:row>284</xdr:row>
          <xdr:rowOff>402771</xdr:rowOff>
        </xdr:to>
        <xdr:sp macro="" textlink="">
          <xdr:nvSpPr>
            <xdr:cNvPr id="12748" name="Group Box 7-12-2" hidden="1">
              <a:extLst>
                <a:ext uri="{63B3BB69-23CF-44E3-9099-C40C66FF867C}">
                  <a14:compatExt spid="_x0000_s12748"/>
                </a:ext>
                <a:ext uri="{FF2B5EF4-FFF2-40B4-BE49-F238E27FC236}">
                  <a16:creationId xmlns:a16="http://schemas.microsoft.com/office/drawing/2014/main" id="{00000000-0008-0000-0400-0000CC3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284</xdr:row>
          <xdr:rowOff>136071</xdr:rowOff>
        </xdr:from>
        <xdr:to>
          <xdr:col>21</xdr:col>
          <xdr:colOff>38100</xdr:colOff>
          <xdr:row>284</xdr:row>
          <xdr:rowOff>359229</xdr:rowOff>
        </xdr:to>
        <xdr:sp macro="" textlink="">
          <xdr:nvSpPr>
            <xdr:cNvPr id="12749" name="7-12-2_1" hidden="1">
              <a:extLst>
                <a:ext uri="{63B3BB69-23CF-44E3-9099-C40C66FF867C}">
                  <a14:compatExt spid="_x0000_s12749"/>
                </a:ext>
                <a:ext uri="{FF2B5EF4-FFF2-40B4-BE49-F238E27FC236}">
                  <a16:creationId xmlns:a16="http://schemas.microsoft.com/office/drawing/2014/main" id="{00000000-0008-0000-0400-0000C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136071</xdr:colOff>
          <xdr:row>284</xdr:row>
          <xdr:rowOff>136071</xdr:rowOff>
        </xdr:from>
        <xdr:to>
          <xdr:col>27</xdr:col>
          <xdr:colOff>54429</xdr:colOff>
          <xdr:row>284</xdr:row>
          <xdr:rowOff>359229</xdr:rowOff>
        </xdr:to>
        <xdr:sp macro="" textlink="">
          <xdr:nvSpPr>
            <xdr:cNvPr id="12750" name="7-12-2_2" hidden="1">
              <a:extLst>
                <a:ext uri="{63B3BB69-23CF-44E3-9099-C40C66FF867C}">
                  <a14:compatExt spid="_x0000_s12750"/>
                </a:ext>
                <a:ext uri="{FF2B5EF4-FFF2-40B4-BE49-F238E27FC236}">
                  <a16:creationId xmlns:a16="http://schemas.microsoft.com/office/drawing/2014/main" id="{00000000-0008-0000-0400-0000C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285</xdr:row>
          <xdr:rowOff>38100</xdr:rowOff>
        </xdr:from>
        <xdr:to>
          <xdr:col>37</xdr:col>
          <xdr:colOff>119743</xdr:colOff>
          <xdr:row>285</xdr:row>
          <xdr:rowOff>397329</xdr:rowOff>
        </xdr:to>
        <xdr:sp macro="" textlink="">
          <xdr:nvSpPr>
            <xdr:cNvPr id="12751" name="Group Box 7-12-3" hidden="1">
              <a:extLst>
                <a:ext uri="{63B3BB69-23CF-44E3-9099-C40C66FF867C}">
                  <a14:compatExt spid="_x0000_s12751"/>
                </a:ext>
                <a:ext uri="{FF2B5EF4-FFF2-40B4-BE49-F238E27FC236}">
                  <a16:creationId xmlns:a16="http://schemas.microsoft.com/office/drawing/2014/main" id="{00000000-0008-0000-0400-0000CF31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45720" tIns="32004" rIns="0" bIns="0" anchor="t" upright="1"/>
            <a:lstStyle/>
            <a:p>
              <a:pPr algn="l" rtl="0">
                <a:defRPr sz="1000"/>
              </a:pPr>
              <a:r>
                <a:rPr lang="ja-JP" altLang="en-US" sz="900" b="0" i="0" u="none" strike="noStrike" baseline="0">
                  <a:solidFill>
                    <a:srgbClr val="000000"/>
                  </a:solidFill>
                  <a:latin typeface="Meiryo UI"/>
                  <a:ea typeface="Meiryo UI"/>
                </a:rPr>
                <a:t>グループ 7-12-3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285</xdr:row>
          <xdr:rowOff>136071</xdr:rowOff>
        </xdr:from>
        <xdr:to>
          <xdr:col>21</xdr:col>
          <xdr:colOff>38100</xdr:colOff>
          <xdr:row>285</xdr:row>
          <xdr:rowOff>359229</xdr:rowOff>
        </xdr:to>
        <xdr:sp macro="" textlink="">
          <xdr:nvSpPr>
            <xdr:cNvPr id="12752" name="7-12-3_1" hidden="1">
              <a:extLst>
                <a:ext uri="{63B3BB69-23CF-44E3-9099-C40C66FF867C}">
                  <a14:compatExt spid="_x0000_s12752"/>
                </a:ext>
                <a:ext uri="{FF2B5EF4-FFF2-40B4-BE49-F238E27FC236}">
                  <a16:creationId xmlns:a16="http://schemas.microsoft.com/office/drawing/2014/main" id="{00000000-0008-0000-0400-0000D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136071</xdr:colOff>
          <xdr:row>285</xdr:row>
          <xdr:rowOff>136071</xdr:rowOff>
        </xdr:from>
        <xdr:to>
          <xdr:col>27</xdr:col>
          <xdr:colOff>54429</xdr:colOff>
          <xdr:row>285</xdr:row>
          <xdr:rowOff>359229</xdr:rowOff>
        </xdr:to>
        <xdr:sp macro="" textlink="">
          <xdr:nvSpPr>
            <xdr:cNvPr id="12753" name="7-12-3_2" hidden="1">
              <a:extLst>
                <a:ext uri="{63B3BB69-23CF-44E3-9099-C40C66FF867C}">
                  <a14:compatExt spid="_x0000_s12753"/>
                </a:ext>
                <a:ext uri="{FF2B5EF4-FFF2-40B4-BE49-F238E27FC236}">
                  <a16:creationId xmlns:a16="http://schemas.microsoft.com/office/drawing/2014/main" id="{00000000-0008-0000-0400-0000D1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119743</xdr:colOff>
          <xdr:row>285</xdr:row>
          <xdr:rowOff>136071</xdr:rowOff>
        </xdr:from>
        <xdr:to>
          <xdr:col>33</xdr:col>
          <xdr:colOff>38100</xdr:colOff>
          <xdr:row>285</xdr:row>
          <xdr:rowOff>359229</xdr:rowOff>
        </xdr:to>
        <xdr:sp macro="" textlink="">
          <xdr:nvSpPr>
            <xdr:cNvPr id="12754" name="7-12-3_3" hidden="1">
              <a:extLst>
                <a:ext uri="{63B3BB69-23CF-44E3-9099-C40C66FF867C}">
                  <a14:compatExt spid="_x0000_s12754"/>
                </a:ext>
                <a:ext uri="{FF2B5EF4-FFF2-40B4-BE49-F238E27FC236}">
                  <a16:creationId xmlns:a16="http://schemas.microsoft.com/office/drawing/2014/main" id="{00000000-0008-0000-0400-0000D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290</xdr:row>
          <xdr:rowOff>43543</xdr:rowOff>
        </xdr:from>
        <xdr:to>
          <xdr:col>21</xdr:col>
          <xdr:colOff>54429</xdr:colOff>
          <xdr:row>291</xdr:row>
          <xdr:rowOff>38100</xdr:rowOff>
        </xdr:to>
        <xdr:sp macro="" textlink="">
          <xdr:nvSpPr>
            <xdr:cNvPr id="12762" name="Check Box 7-12-5-1" hidden="1">
              <a:extLst>
                <a:ext uri="{63B3BB69-23CF-44E3-9099-C40C66FF867C}">
                  <a14:compatExt spid="_x0000_s12762"/>
                </a:ext>
                <a:ext uri="{FF2B5EF4-FFF2-40B4-BE49-F238E27FC236}">
                  <a16:creationId xmlns:a16="http://schemas.microsoft.com/office/drawing/2014/main" id="{00000000-0008-0000-0400-0000DA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294</xdr:row>
          <xdr:rowOff>0</xdr:rowOff>
        </xdr:from>
        <xdr:to>
          <xdr:col>21</xdr:col>
          <xdr:colOff>54429</xdr:colOff>
          <xdr:row>295</xdr:row>
          <xdr:rowOff>0</xdr:rowOff>
        </xdr:to>
        <xdr:sp macro="" textlink="">
          <xdr:nvSpPr>
            <xdr:cNvPr id="12763" name="Check Box 7-12-5-2" hidden="1">
              <a:extLst>
                <a:ext uri="{63B3BB69-23CF-44E3-9099-C40C66FF867C}">
                  <a14:compatExt spid="_x0000_s12763"/>
                </a:ext>
                <a:ext uri="{FF2B5EF4-FFF2-40B4-BE49-F238E27FC236}">
                  <a16:creationId xmlns:a16="http://schemas.microsoft.com/office/drawing/2014/main" id="{00000000-0008-0000-0400-0000DB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295</xdr:row>
          <xdr:rowOff>0</xdr:rowOff>
        </xdr:from>
        <xdr:to>
          <xdr:col>21</xdr:col>
          <xdr:colOff>54429</xdr:colOff>
          <xdr:row>296</xdr:row>
          <xdr:rowOff>0</xdr:rowOff>
        </xdr:to>
        <xdr:sp macro="" textlink="">
          <xdr:nvSpPr>
            <xdr:cNvPr id="12764" name="Check Box 7-12-5-3" hidden="1">
              <a:extLst>
                <a:ext uri="{63B3BB69-23CF-44E3-9099-C40C66FF867C}">
                  <a14:compatExt spid="_x0000_s12764"/>
                </a:ext>
                <a:ext uri="{FF2B5EF4-FFF2-40B4-BE49-F238E27FC236}">
                  <a16:creationId xmlns:a16="http://schemas.microsoft.com/office/drawing/2014/main" id="{00000000-0008-0000-0400-0000DC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296</xdr:row>
          <xdr:rowOff>0</xdr:rowOff>
        </xdr:from>
        <xdr:to>
          <xdr:col>21</xdr:col>
          <xdr:colOff>54429</xdr:colOff>
          <xdr:row>297</xdr:row>
          <xdr:rowOff>0</xdr:rowOff>
        </xdr:to>
        <xdr:sp macro="" textlink="">
          <xdr:nvSpPr>
            <xdr:cNvPr id="12765" name="Check Box 7-12-5-4" hidden="1">
              <a:extLst>
                <a:ext uri="{63B3BB69-23CF-44E3-9099-C40C66FF867C}">
                  <a14:compatExt spid="_x0000_s12765"/>
                </a:ext>
                <a:ext uri="{FF2B5EF4-FFF2-40B4-BE49-F238E27FC236}">
                  <a16:creationId xmlns:a16="http://schemas.microsoft.com/office/drawing/2014/main" id="{00000000-0008-0000-0400-0000DD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297</xdr:row>
          <xdr:rowOff>0</xdr:rowOff>
        </xdr:from>
        <xdr:to>
          <xdr:col>21</xdr:col>
          <xdr:colOff>54429</xdr:colOff>
          <xdr:row>298</xdr:row>
          <xdr:rowOff>0</xdr:rowOff>
        </xdr:to>
        <xdr:sp macro="" textlink="">
          <xdr:nvSpPr>
            <xdr:cNvPr id="12766" name="Check Box 7-12-5-5" hidden="1">
              <a:extLst>
                <a:ext uri="{63B3BB69-23CF-44E3-9099-C40C66FF867C}">
                  <a14:compatExt spid="_x0000_s12766"/>
                </a:ext>
                <a:ext uri="{FF2B5EF4-FFF2-40B4-BE49-F238E27FC236}">
                  <a16:creationId xmlns:a16="http://schemas.microsoft.com/office/drawing/2014/main" id="{00000000-0008-0000-0400-0000DE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297</xdr:row>
          <xdr:rowOff>228600</xdr:rowOff>
        </xdr:from>
        <xdr:to>
          <xdr:col>21</xdr:col>
          <xdr:colOff>54429</xdr:colOff>
          <xdr:row>299</xdr:row>
          <xdr:rowOff>38100</xdr:rowOff>
        </xdr:to>
        <xdr:sp macro="" textlink="">
          <xdr:nvSpPr>
            <xdr:cNvPr id="12767" name="Check Box 7-12-5-6" hidden="1">
              <a:extLst>
                <a:ext uri="{63B3BB69-23CF-44E3-9099-C40C66FF867C}">
                  <a14:compatExt spid="_x0000_s12767"/>
                </a:ext>
                <a:ext uri="{FF2B5EF4-FFF2-40B4-BE49-F238E27FC236}">
                  <a16:creationId xmlns:a16="http://schemas.microsoft.com/office/drawing/2014/main" id="{00000000-0008-0000-0400-0000DF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300</xdr:row>
          <xdr:rowOff>5443</xdr:rowOff>
        </xdr:from>
        <xdr:to>
          <xdr:col>21</xdr:col>
          <xdr:colOff>54429</xdr:colOff>
          <xdr:row>301</xdr:row>
          <xdr:rowOff>21771</xdr:rowOff>
        </xdr:to>
        <xdr:sp macro="" textlink="">
          <xdr:nvSpPr>
            <xdr:cNvPr id="12768" name="Check Box 7-12-5-7" hidden="1">
              <a:extLst>
                <a:ext uri="{63B3BB69-23CF-44E3-9099-C40C66FF867C}">
                  <a14:compatExt spid="_x0000_s12768"/>
                </a:ext>
                <a:ext uri="{FF2B5EF4-FFF2-40B4-BE49-F238E27FC236}">
                  <a16:creationId xmlns:a16="http://schemas.microsoft.com/office/drawing/2014/main" id="{00000000-0008-0000-0400-0000E0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301</xdr:row>
          <xdr:rowOff>5443</xdr:rowOff>
        </xdr:from>
        <xdr:to>
          <xdr:col>21</xdr:col>
          <xdr:colOff>54429</xdr:colOff>
          <xdr:row>302</xdr:row>
          <xdr:rowOff>16329</xdr:rowOff>
        </xdr:to>
        <xdr:sp macro="" textlink="">
          <xdr:nvSpPr>
            <xdr:cNvPr id="12770" name="Check Box 7-12-6-1" hidden="1">
              <a:extLst>
                <a:ext uri="{63B3BB69-23CF-44E3-9099-C40C66FF867C}">
                  <a14:compatExt spid="_x0000_s12770"/>
                </a:ext>
                <a:ext uri="{FF2B5EF4-FFF2-40B4-BE49-F238E27FC236}">
                  <a16:creationId xmlns:a16="http://schemas.microsoft.com/office/drawing/2014/main" id="{00000000-0008-0000-0400-0000E2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301</xdr:row>
          <xdr:rowOff>223157</xdr:rowOff>
        </xdr:from>
        <xdr:to>
          <xdr:col>21</xdr:col>
          <xdr:colOff>54429</xdr:colOff>
          <xdr:row>303</xdr:row>
          <xdr:rowOff>54429</xdr:rowOff>
        </xdr:to>
        <xdr:sp macro="" textlink="">
          <xdr:nvSpPr>
            <xdr:cNvPr id="12771" name="Check Box 7-12-6-2" hidden="1">
              <a:extLst>
                <a:ext uri="{63B3BB69-23CF-44E3-9099-C40C66FF867C}">
                  <a14:compatExt spid="_x0000_s12771"/>
                </a:ext>
                <a:ext uri="{FF2B5EF4-FFF2-40B4-BE49-F238E27FC236}">
                  <a16:creationId xmlns:a16="http://schemas.microsoft.com/office/drawing/2014/main" id="{00000000-0008-0000-0400-0000E3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136071</xdr:colOff>
          <xdr:row>303</xdr:row>
          <xdr:rowOff>185057</xdr:rowOff>
        </xdr:from>
        <xdr:to>
          <xdr:col>21</xdr:col>
          <xdr:colOff>54429</xdr:colOff>
          <xdr:row>305</xdr:row>
          <xdr:rowOff>0</xdr:rowOff>
        </xdr:to>
        <xdr:sp macro="" textlink="">
          <xdr:nvSpPr>
            <xdr:cNvPr id="12772" name="Check Box 7-12-6-3" hidden="1">
              <a:extLst>
                <a:ext uri="{63B3BB69-23CF-44E3-9099-C40C66FF867C}">
                  <a14:compatExt spid="_x0000_s12772"/>
                </a:ext>
                <a:ext uri="{FF2B5EF4-FFF2-40B4-BE49-F238E27FC236}">
                  <a16:creationId xmlns:a16="http://schemas.microsoft.com/office/drawing/2014/main" id="{00000000-0008-0000-0400-0000E4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136071</xdr:colOff>
          <xdr:row>307</xdr:row>
          <xdr:rowOff>5443</xdr:rowOff>
        </xdr:from>
        <xdr:to>
          <xdr:col>15</xdr:col>
          <xdr:colOff>54429</xdr:colOff>
          <xdr:row>308</xdr:row>
          <xdr:rowOff>16329</xdr:rowOff>
        </xdr:to>
        <xdr:sp macro="" textlink="">
          <xdr:nvSpPr>
            <xdr:cNvPr id="12773" name="Check Box 7-12-7-2" hidden="1">
              <a:extLst>
                <a:ext uri="{63B3BB69-23CF-44E3-9099-C40C66FF867C}">
                  <a14:compatExt spid="_x0000_s12773"/>
                </a:ext>
                <a:ext uri="{FF2B5EF4-FFF2-40B4-BE49-F238E27FC236}">
                  <a16:creationId xmlns:a16="http://schemas.microsoft.com/office/drawing/2014/main" id="{00000000-0008-0000-0400-0000E5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136071</xdr:colOff>
          <xdr:row>308</xdr:row>
          <xdr:rowOff>5443</xdr:rowOff>
        </xdr:from>
        <xdr:to>
          <xdr:col>15</xdr:col>
          <xdr:colOff>54429</xdr:colOff>
          <xdr:row>309</xdr:row>
          <xdr:rowOff>21771</xdr:rowOff>
        </xdr:to>
        <xdr:sp macro="" textlink="">
          <xdr:nvSpPr>
            <xdr:cNvPr id="12774" name="Check Box 7-12-7-3" hidden="1">
              <a:extLst>
                <a:ext uri="{63B3BB69-23CF-44E3-9099-C40C66FF867C}">
                  <a14:compatExt spid="_x0000_s12774"/>
                </a:ext>
                <a:ext uri="{FF2B5EF4-FFF2-40B4-BE49-F238E27FC236}">
                  <a16:creationId xmlns:a16="http://schemas.microsoft.com/office/drawing/2014/main" id="{00000000-0008-0000-0400-0000E6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114300</xdr:colOff>
          <xdr:row>312</xdr:row>
          <xdr:rowOff>5443</xdr:rowOff>
        </xdr:from>
        <xdr:to>
          <xdr:col>25</xdr:col>
          <xdr:colOff>38100</xdr:colOff>
          <xdr:row>313</xdr:row>
          <xdr:rowOff>16329</xdr:rowOff>
        </xdr:to>
        <xdr:sp macro="" textlink="">
          <xdr:nvSpPr>
            <xdr:cNvPr id="12775" name="Check Box 7-12-7-71" hidden="1">
              <a:extLst>
                <a:ext uri="{63B3BB69-23CF-44E3-9099-C40C66FF867C}">
                  <a14:compatExt spid="_x0000_s12775"/>
                </a:ext>
                <a:ext uri="{FF2B5EF4-FFF2-40B4-BE49-F238E27FC236}">
                  <a16:creationId xmlns:a16="http://schemas.microsoft.com/office/drawing/2014/main" id="{00000000-0008-0000-0400-0000E7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108857</xdr:colOff>
          <xdr:row>312</xdr:row>
          <xdr:rowOff>21771</xdr:rowOff>
        </xdr:from>
        <xdr:to>
          <xdr:col>35</xdr:col>
          <xdr:colOff>16329</xdr:colOff>
          <xdr:row>313</xdr:row>
          <xdr:rowOff>0</xdr:rowOff>
        </xdr:to>
        <xdr:sp macro="" textlink="">
          <xdr:nvSpPr>
            <xdr:cNvPr id="12776" name="Check Box 7-12-7-72" hidden="1">
              <a:extLst>
                <a:ext uri="{63B3BB69-23CF-44E3-9099-C40C66FF867C}">
                  <a14:compatExt spid="_x0000_s12776"/>
                </a:ext>
                <a:ext uri="{FF2B5EF4-FFF2-40B4-BE49-F238E27FC236}">
                  <a16:creationId xmlns:a16="http://schemas.microsoft.com/office/drawing/2014/main" id="{00000000-0008-0000-0400-0000E83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onsolas-Verdana">
      <a:majorFont>
        <a:latin typeface="Consolas" panose="020B0609020204030204"/>
        <a:ea typeface=""/>
        <a:cs typeface=""/>
        <a:font script="Jpan" typeface="HG丸ｺﾞｼｯｸM-PRO"/>
        <a:font script="Hang" typeface="HY중고딕"/>
        <a:font script="Hans" typeface="华文楷体"/>
        <a:font script="Hant" typeface="新細明體"/>
        <a:font script="Arab" typeface="Tahoma"/>
        <a:font script="Hebr" typeface="Levenim MT"/>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Verdana" panose="020B0604030504040204"/>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6" Type="http://schemas.openxmlformats.org/officeDocument/2006/relationships/ctrlProp" Target="../ctrlProps/ctrlProp23.xml"/><Relationship Id="rId231" Type="http://schemas.openxmlformats.org/officeDocument/2006/relationships/ctrlProp" Target="../ctrlProps/ctrlProp228.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 Type="http://schemas.openxmlformats.org/officeDocument/2006/relationships/drawing" Target="../drawings/drawing1.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35.xml"/><Relationship Id="rId13" Type="http://schemas.openxmlformats.org/officeDocument/2006/relationships/ctrlProp" Target="../ctrlProps/ctrlProp240.xml"/><Relationship Id="rId3" Type="http://schemas.openxmlformats.org/officeDocument/2006/relationships/vmlDrawing" Target="../drawings/vmlDrawing2.vml"/><Relationship Id="rId7" Type="http://schemas.openxmlformats.org/officeDocument/2006/relationships/ctrlProp" Target="../ctrlProps/ctrlProp234.xml"/><Relationship Id="rId12" Type="http://schemas.openxmlformats.org/officeDocument/2006/relationships/ctrlProp" Target="../ctrlProps/ctrlProp239.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233.xml"/><Relationship Id="rId11" Type="http://schemas.openxmlformats.org/officeDocument/2006/relationships/ctrlProp" Target="../ctrlProps/ctrlProp238.xml"/><Relationship Id="rId5" Type="http://schemas.openxmlformats.org/officeDocument/2006/relationships/ctrlProp" Target="../ctrlProps/ctrlProp232.xml"/><Relationship Id="rId15" Type="http://schemas.openxmlformats.org/officeDocument/2006/relationships/ctrlProp" Target="../ctrlProps/ctrlProp242.xml"/><Relationship Id="rId10" Type="http://schemas.openxmlformats.org/officeDocument/2006/relationships/ctrlProp" Target="../ctrlProps/ctrlProp237.xml"/><Relationship Id="rId4" Type="http://schemas.openxmlformats.org/officeDocument/2006/relationships/ctrlProp" Target="../ctrlProps/ctrlProp231.xml"/><Relationship Id="rId9" Type="http://schemas.openxmlformats.org/officeDocument/2006/relationships/ctrlProp" Target="../ctrlProps/ctrlProp236.xml"/><Relationship Id="rId14" Type="http://schemas.openxmlformats.org/officeDocument/2006/relationships/ctrlProp" Target="../ctrlProps/ctrlProp241.xml"/></Relationships>
</file>

<file path=xl/worksheets/_rels/sheet5.xml.rels><?xml version="1.0" encoding="UTF-8" standalone="yes"?>
<Relationships xmlns="http://schemas.openxmlformats.org/package/2006/relationships"><Relationship Id="rId117" Type="http://schemas.openxmlformats.org/officeDocument/2006/relationships/ctrlProp" Target="../ctrlProps/ctrlProp356.xml"/><Relationship Id="rId21" Type="http://schemas.openxmlformats.org/officeDocument/2006/relationships/ctrlProp" Target="../ctrlProps/ctrlProp260.xml"/><Relationship Id="rId42" Type="http://schemas.openxmlformats.org/officeDocument/2006/relationships/ctrlProp" Target="../ctrlProps/ctrlProp281.xml"/><Relationship Id="rId63" Type="http://schemas.openxmlformats.org/officeDocument/2006/relationships/ctrlProp" Target="../ctrlProps/ctrlProp302.xml"/><Relationship Id="rId84" Type="http://schemas.openxmlformats.org/officeDocument/2006/relationships/ctrlProp" Target="../ctrlProps/ctrlProp323.xml"/><Relationship Id="rId138" Type="http://schemas.openxmlformats.org/officeDocument/2006/relationships/ctrlProp" Target="../ctrlProps/ctrlProp377.xml"/><Relationship Id="rId159" Type="http://schemas.openxmlformats.org/officeDocument/2006/relationships/ctrlProp" Target="../ctrlProps/ctrlProp398.xml"/><Relationship Id="rId170" Type="http://schemas.openxmlformats.org/officeDocument/2006/relationships/ctrlProp" Target="../ctrlProps/ctrlProp409.xml"/><Relationship Id="rId191" Type="http://schemas.openxmlformats.org/officeDocument/2006/relationships/ctrlProp" Target="../ctrlProps/ctrlProp430.xml"/><Relationship Id="rId107" Type="http://schemas.openxmlformats.org/officeDocument/2006/relationships/ctrlProp" Target="../ctrlProps/ctrlProp346.xml"/><Relationship Id="rId11" Type="http://schemas.openxmlformats.org/officeDocument/2006/relationships/ctrlProp" Target="../ctrlProps/ctrlProp250.xml"/><Relationship Id="rId32" Type="http://schemas.openxmlformats.org/officeDocument/2006/relationships/ctrlProp" Target="../ctrlProps/ctrlProp271.xml"/><Relationship Id="rId53" Type="http://schemas.openxmlformats.org/officeDocument/2006/relationships/ctrlProp" Target="../ctrlProps/ctrlProp292.xml"/><Relationship Id="rId74" Type="http://schemas.openxmlformats.org/officeDocument/2006/relationships/ctrlProp" Target="../ctrlProps/ctrlProp313.xml"/><Relationship Id="rId128" Type="http://schemas.openxmlformats.org/officeDocument/2006/relationships/ctrlProp" Target="../ctrlProps/ctrlProp367.xml"/><Relationship Id="rId149" Type="http://schemas.openxmlformats.org/officeDocument/2006/relationships/ctrlProp" Target="../ctrlProps/ctrlProp388.xml"/><Relationship Id="rId5" Type="http://schemas.openxmlformats.org/officeDocument/2006/relationships/ctrlProp" Target="../ctrlProps/ctrlProp244.xml"/><Relationship Id="rId95" Type="http://schemas.openxmlformats.org/officeDocument/2006/relationships/ctrlProp" Target="../ctrlProps/ctrlProp334.xml"/><Relationship Id="rId160" Type="http://schemas.openxmlformats.org/officeDocument/2006/relationships/ctrlProp" Target="../ctrlProps/ctrlProp399.xml"/><Relationship Id="rId181" Type="http://schemas.openxmlformats.org/officeDocument/2006/relationships/ctrlProp" Target="../ctrlProps/ctrlProp420.xml"/><Relationship Id="rId22" Type="http://schemas.openxmlformats.org/officeDocument/2006/relationships/ctrlProp" Target="../ctrlProps/ctrlProp261.xml"/><Relationship Id="rId43" Type="http://schemas.openxmlformats.org/officeDocument/2006/relationships/ctrlProp" Target="../ctrlProps/ctrlProp282.xml"/><Relationship Id="rId64" Type="http://schemas.openxmlformats.org/officeDocument/2006/relationships/ctrlProp" Target="../ctrlProps/ctrlProp303.xml"/><Relationship Id="rId118" Type="http://schemas.openxmlformats.org/officeDocument/2006/relationships/ctrlProp" Target="../ctrlProps/ctrlProp357.xml"/><Relationship Id="rId139" Type="http://schemas.openxmlformats.org/officeDocument/2006/relationships/ctrlProp" Target="../ctrlProps/ctrlProp378.xml"/><Relationship Id="rId85" Type="http://schemas.openxmlformats.org/officeDocument/2006/relationships/ctrlProp" Target="../ctrlProps/ctrlProp324.xml"/><Relationship Id="rId150" Type="http://schemas.openxmlformats.org/officeDocument/2006/relationships/ctrlProp" Target="../ctrlProps/ctrlProp389.xml"/><Relationship Id="rId171" Type="http://schemas.openxmlformats.org/officeDocument/2006/relationships/ctrlProp" Target="../ctrlProps/ctrlProp410.xml"/><Relationship Id="rId192" Type="http://schemas.openxmlformats.org/officeDocument/2006/relationships/ctrlProp" Target="../ctrlProps/ctrlProp431.xml"/><Relationship Id="rId12" Type="http://schemas.openxmlformats.org/officeDocument/2006/relationships/ctrlProp" Target="../ctrlProps/ctrlProp251.xml"/><Relationship Id="rId33" Type="http://schemas.openxmlformats.org/officeDocument/2006/relationships/ctrlProp" Target="../ctrlProps/ctrlProp272.xml"/><Relationship Id="rId108" Type="http://schemas.openxmlformats.org/officeDocument/2006/relationships/ctrlProp" Target="../ctrlProps/ctrlProp347.xml"/><Relationship Id="rId129" Type="http://schemas.openxmlformats.org/officeDocument/2006/relationships/ctrlProp" Target="../ctrlProps/ctrlProp368.xml"/><Relationship Id="rId54" Type="http://schemas.openxmlformats.org/officeDocument/2006/relationships/ctrlProp" Target="../ctrlProps/ctrlProp293.xml"/><Relationship Id="rId75" Type="http://schemas.openxmlformats.org/officeDocument/2006/relationships/ctrlProp" Target="../ctrlProps/ctrlProp314.xml"/><Relationship Id="rId96" Type="http://schemas.openxmlformats.org/officeDocument/2006/relationships/ctrlProp" Target="../ctrlProps/ctrlProp335.xml"/><Relationship Id="rId140" Type="http://schemas.openxmlformats.org/officeDocument/2006/relationships/ctrlProp" Target="../ctrlProps/ctrlProp379.xml"/><Relationship Id="rId161" Type="http://schemas.openxmlformats.org/officeDocument/2006/relationships/ctrlProp" Target="../ctrlProps/ctrlProp400.xml"/><Relationship Id="rId182" Type="http://schemas.openxmlformats.org/officeDocument/2006/relationships/ctrlProp" Target="../ctrlProps/ctrlProp421.xml"/><Relationship Id="rId6" Type="http://schemas.openxmlformats.org/officeDocument/2006/relationships/ctrlProp" Target="../ctrlProps/ctrlProp245.xml"/><Relationship Id="rId23" Type="http://schemas.openxmlformats.org/officeDocument/2006/relationships/ctrlProp" Target="../ctrlProps/ctrlProp262.xml"/><Relationship Id="rId119" Type="http://schemas.openxmlformats.org/officeDocument/2006/relationships/ctrlProp" Target="../ctrlProps/ctrlProp358.xml"/><Relationship Id="rId44" Type="http://schemas.openxmlformats.org/officeDocument/2006/relationships/ctrlProp" Target="../ctrlProps/ctrlProp283.xml"/><Relationship Id="rId65" Type="http://schemas.openxmlformats.org/officeDocument/2006/relationships/ctrlProp" Target="../ctrlProps/ctrlProp304.xml"/><Relationship Id="rId86" Type="http://schemas.openxmlformats.org/officeDocument/2006/relationships/ctrlProp" Target="../ctrlProps/ctrlProp325.xml"/><Relationship Id="rId130" Type="http://schemas.openxmlformats.org/officeDocument/2006/relationships/ctrlProp" Target="../ctrlProps/ctrlProp369.xml"/><Relationship Id="rId151" Type="http://schemas.openxmlformats.org/officeDocument/2006/relationships/ctrlProp" Target="../ctrlProps/ctrlProp390.xml"/><Relationship Id="rId172" Type="http://schemas.openxmlformats.org/officeDocument/2006/relationships/ctrlProp" Target="../ctrlProps/ctrlProp411.xml"/><Relationship Id="rId193" Type="http://schemas.openxmlformats.org/officeDocument/2006/relationships/ctrlProp" Target="../ctrlProps/ctrlProp432.xml"/><Relationship Id="rId13" Type="http://schemas.openxmlformats.org/officeDocument/2006/relationships/ctrlProp" Target="../ctrlProps/ctrlProp252.xml"/><Relationship Id="rId109" Type="http://schemas.openxmlformats.org/officeDocument/2006/relationships/ctrlProp" Target="../ctrlProps/ctrlProp348.xml"/><Relationship Id="rId34" Type="http://schemas.openxmlformats.org/officeDocument/2006/relationships/ctrlProp" Target="../ctrlProps/ctrlProp273.xml"/><Relationship Id="rId55" Type="http://schemas.openxmlformats.org/officeDocument/2006/relationships/ctrlProp" Target="../ctrlProps/ctrlProp294.xml"/><Relationship Id="rId76" Type="http://schemas.openxmlformats.org/officeDocument/2006/relationships/ctrlProp" Target="../ctrlProps/ctrlProp315.xml"/><Relationship Id="rId97" Type="http://schemas.openxmlformats.org/officeDocument/2006/relationships/ctrlProp" Target="../ctrlProps/ctrlProp336.xml"/><Relationship Id="rId120" Type="http://schemas.openxmlformats.org/officeDocument/2006/relationships/ctrlProp" Target="../ctrlProps/ctrlProp359.xml"/><Relationship Id="rId141" Type="http://schemas.openxmlformats.org/officeDocument/2006/relationships/ctrlProp" Target="../ctrlProps/ctrlProp380.xml"/><Relationship Id="rId7" Type="http://schemas.openxmlformats.org/officeDocument/2006/relationships/ctrlProp" Target="../ctrlProps/ctrlProp246.xml"/><Relationship Id="rId71" Type="http://schemas.openxmlformats.org/officeDocument/2006/relationships/ctrlProp" Target="../ctrlProps/ctrlProp310.xml"/><Relationship Id="rId92" Type="http://schemas.openxmlformats.org/officeDocument/2006/relationships/ctrlProp" Target="../ctrlProps/ctrlProp331.xml"/><Relationship Id="rId162" Type="http://schemas.openxmlformats.org/officeDocument/2006/relationships/ctrlProp" Target="../ctrlProps/ctrlProp401.xml"/><Relationship Id="rId183" Type="http://schemas.openxmlformats.org/officeDocument/2006/relationships/ctrlProp" Target="../ctrlProps/ctrlProp422.xml"/><Relationship Id="rId2" Type="http://schemas.openxmlformats.org/officeDocument/2006/relationships/drawing" Target="../drawings/drawing3.xml"/><Relationship Id="rId29" Type="http://schemas.openxmlformats.org/officeDocument/2006/relationships/ctrlProp" Target="../ctrlProps/ctrlProp268.xml"/><Relationship Id="rId24" Type="http://schemas.openxmlformats.org/officeDocument/2006/relationships/ctrlProp" Target="../ctrlProps/ctrlProp263.xml"/><Relationship Id="rId40" Type="http://schemas.openxmlformats.org/officeDocument/2006/relationships/ctrlProp" Target="../ctrlProps/ctrlProp279.xml"/><Relationship Id="rId45" Type="http://schemas.openxmlformats.org/officeDocument/2006/relationships/ctrlProp" Target="../ctrlProps/ctrlProp284.xml"/><Relationship Id="rId66" Type="http://schemas.openxmlformats.org/officeDocument/2006/relationships/ctrlProp" Target="../ctrlProps/ctrlProp305.xml"/><Relationship Id="rId87" Type="http://schemas.openxmlformats.org/officeDocument/2006/relationships/ctrlProp" Target="../ctrlProps/ctrlProp326.xml"/><Relationship Id="rId110" Type="http://schemas.openxmlformats.org/officeDocument/2006/relationships/ctrlProp" Target="../ctrlProps/ctrlProp349.xml"/><Relationship Id="rId115" Type="http://schemas.openxmlformats.org/officeDocument/2006/relationships/ctrlProp" Target="../ctrlProps/ctrlProp354.xml"/><Relationship Id="rId131" Type="http://schemas.openxmlformats.org/officeDocument/2006/relationships/ctrlProp" Target="../ctrlProps/ctrlProp370.xml"/><Relationship Id="rId136" Type="http://schemas.openxmlformats.org/officeDocument/2006/relationships/ctrlProp" Target="../ctrlProps/ctrlProp375.xml"/><Relationship Id="rId157" Type="http://schemas.openxmlformats.org/officeDocument/2006/relationships/ctrlProp" Target="../ctrlProps/ctrlProp396.xml"/><Relationship Id="rId178" Type="http://schemas.openxmlformats.org/officeDocument/2006/relationships/ctrlProp" Target="../ctrlProps/ctrlProp417.xml"/><Relationship Id="rId61" Type="http://schemas.openxmlformats.org/officeDocument/2006/relationships/ctrlProp" Target="../ctrlProps/ctrlProp300.xml"/><Relationship Id="rId82" Type="http://schemas.openxmlformats.org/officeDocument/2006/relationships/ctrlProp" Target="../ctrlProps/ctrlProp321.xml"/><Relationship Id="rId152" Type="http://schemas.openxmlformats.org/officeDocument/2006/relationships/ctrlProp" Target="../ctrlProps/ctrlProp391.xml"/><Relationship Id="rId173" Type="http://schemas.openxmlformats.org/officeDocument/2006/relationships/ctrlProp" Target="../ctrlProps/ctrlProp412.xml"/><Relationship Id="rId194" Type="http://schemas.openxmlformats.org/officeDocument/2006/relationships/ctrlProp" Target="../ctrlProps/ctrlProp433.xml"/><Relationship Id="rId19" Type="http://schemas.openxmlformats.org/officeDocument/2006/relationships/ctrlProp" Target="../ctrlProps/ctrlProp258.xml"/><Relationship Id="rId14" Type="http://schemas.openxmlformats.org/officeDocument/2006/relationships/ctrlProp" Target="../ctrlProps/ctrlProp253.xml"/><Relationship Id="rId30" Type="http://schemas.openxmlformats.org/officeDocument/2006/relationships/ctrlProp" Target="../ctrlProps/ctrlProp269.xml"/><Relationship Id="rId35" Type="http://schemas.openxmlformats.org/officeDocument/2006/relationships/ctrlProp" Target="../ctrlProps/ctrlProp274.xml"/><Relationship Id="rId56" Type="http://schemas.openxmlformats.org/officeDocument/2006/relationships/ctrlProp" Target="../ctrlProps/ctrlProp295.xml"/><Relationship Id="rId77" Type="http://schemas.openxmlformats.org/officeDocument/2006/relationships/ctrlProp" Target="../ctrlProps/ctrlProp316.xml"/><Relationship Id="rId100" Type="http://schemas.openxmlformats.org/officeDocument/2006/relationships/ctrlProp" Target="../ctrlProps/ctrlProp339.xml"/><Relationship Id="rId105" Type="http://schemas.openxmlformats.org/officeDocument/2006/relationships/ctrlProp" Target="../ctrlProps/ctrlProp344.xml"/><Relationship Id="rId126" Type="http://schemas.openxmlformats.org/officeDocument/2006/relationships/ctrlProp" Target="../ctrlProps/ctrlProp365.xml"/><Relationship Id="rId147" Type="http://schemas.openxmlformats.org/officeDocument/2006/relationships/ctrlProp" Target="../ctrlProps/ctrlProp386.xml"/><Relationship Id="rId168" Type="http://schemas.openxmlformats.org/officeDocument/2006/relationships/ctrlProp" Target="../ctrlProps/ctrlProp407.xml"/><Relationship Id="rId8" Type="http://schemas.openxmlformats.org/officeDocument/2006/relationships/ctrlProp" Target="../ctrlProps/ctrlProp247.xml"/><Relationship Id="rId51" Type="http://schemas.openxmlformats.org/officeDocument/2006/relationships/ctrlProp" Target="../ctrlProps/ctrlProp290.xml"/><Relationship Id="rId72" Type="http://schemas.openxmlformats.org/officeDocument/2006/relationships/ctrlProp" Target="../ctrlProps/ctrlProp311.xml"/><Relationship Id="rId93" Type="http://schemas.openxmlformats.org/officeDocument/2006/relationships/ctrlProp" Target="../ctrlProps/ctrlProp332.xml"/><Relationship Id="rId98" Type="http://schemas.openxmlformats.org/officeDocument/2006/relationships/ctrlProp" Target="../ctrlProps/ctrlProp337.xml"/><Relationship Id="rId121" Type="http://schemas.openxmlformats.org/officeDocument/2006/relationships/ctrlProp" Target="../ctrlProps/ctrlProp360.xml"/><Relationship Id="rId142" Type="http://schemas.openxmlformats.org/officeDocument/2006/relationships/ctrlProp" Target="../ctrlProps/ctrlProp381.xml"/><Relationship Id="rId163" Type="http://schemas.openxmlformats.org/officeDocument/2006/relationships/ctrlProp" Target="../ctrlProps/ctrlProp402.xml"/><Relationship Id="rId184" Type="http://schemas.openxmlformats.org/officeDocument/2006/relationships/ctrlProp" Target="../ctrlProps/ctrlProp423.xml"/><Relationship Id="rId189" Type="http://schemas.openxmlformats.org/officeDocument/2006/relationships/ctrlProp" Target="../ctrlProps/ctrlProp428.xml"/><Relationship Id="rId3" Type="http://schemas.openxmlformats.org/officeDocument/2006/relationships/vmlDrawing" Target="../drawings/vmlDrawing3.vml"/><Relationship Id="rId25" Type="http://schemas.openxmlformats.org/officeDocument/2006/relationships/ctrlProp" Target="../ctrlProps/ctrlProp264.xml"/><Relationship Id="rId46" Type="http://schemas.openxmlformats.org/officeDocument/2006/relationships/ctrlProp" Target="../ctrlProps/ctrlProp285.xml"/><Relationship Id="rId67" Type="http://schemas.openxmlformats.org/officeDocument/2006/relationships/ctrlProp" Target="../ctrlProps/ctrlProp306.xml"/><Relationship Id="rId116" Type="http://schemas.openxmlformats.org/officeDocument/2006/relationships/ctrlProp" Target="../ctrlProps/ctrlProp355.xml"/><Relationship Id="rId137" Type="http://schemas.openxmlformats.org/officeDocument/2006/relationships/ctrlProp" Target="../ctrlProps/ctrlProp376.xml"/><Relationship Id="rId158" Type="http://schemas.openxmlformats.org/officeDocument/2006/relationships/ctrlProp" Target="../ctrlProps/ctrlProp397.xml"/><Relationship Id="rId20" Type="http://schemas.openxmlformats.org/officeDocument/2006/relationships/ctrlProp" Target="../ctrlProps/ctrlProp259.xml"/><Relationship Id="rId41" Type="http://schemas.openxmlformats.org/officeDocument/2006/relationships/ctrlProp" Target="../ctrlProps/ctrlProp280.xml"/><Relationship Id="rId62" Type="http://schemas.openxmlformats.org/officeDocument/2006/relationships/ctrlProp" Target="../ctrlProps/ctrlProp301.xml"/><Relationship Id="rId83" Type="http://schemas.openxmlformats.org/officeDocument/2006/relationships/ctrlProp" Target="../ctrlProps/ctrlProp322.xml"/><Relationship Id="rId88" Type="http://schemas.openxmlformats.org/officeDocument/2006/relationships/ctrlProp" Target="../ctrlProps/ctrlProp327.xml"/><Relationship Id="rId111" Type="http://schemas.openxmlformats.org/officeDocument/2006/relationships/ctrlProp" Target="../ctrlProps/ctrlProp350.xml"/><Relationship Id="rId132" Type="http://schemas.openxmlformats.org/officeDocument/2006/relationships/ctrlProp" Target="../ctrlProps/ctrlProp371.xml"/><Relationship Id="rId153" Type="http://schemas.openxmlformats.org/officeDocument/2006/relationships/ctrlProp" Target="../ctrlProps/ctrlProp392.xml"/><Relationship Id="rId174" Type="http://schemas.openxmlformats.org/officeDocument/2006/relationships/ctrlProp" Target="../ctrlProps/ctrlProp413.xml"/><Relationship Id="rId179" Type="http://schemas.openxmlformats.org/officeDocument/2006/relationships/ctrlProp" Target="../ctrlProps/ctrlProp418.xml"/><Relationship Id="rId195" Type="http://schemas.openxmlformats.org/officeDocument/2006/relationships/ctrlProp" Target="../ctrlProps/ctrlProp434.xml"/><Relationship Id="rId190" Type="http://schemas.openxmlformats.org/officeDocument/2006/relationships/ctrlProp" Target="../ctrlProps/ctrlProp429.xml"/><Relationship Id="rId15" Type="http://schemas.openxmlformats.org/officeDocument/2006/relationships/ctrlProp" Target="../ctrlProps/ctrlProp254.xml"/><Relationship Id="rId36" Type="http://schemas.openxmlformats.org/officeDocument/2006/relationships/ctrlProp" Target="../ctrlProps/ctrlProp275.xml"/><Relationship Id="rId57" Type="http://schemas.openxmlformats.org/officeDocument/2006/relationships/ctrlProp" Target="../ctrlProps/ctrlProp296.xml"/><Relationship Id="rId106" Type="http://schemas.openxmlformats.org/officeDocument/2006/relationships/ctrlProp" Target="../ctrlProps/ctrlProp345.xml"/><Relationship Id="rId127" Type="http://schemas.openxmlformats.org/officeDocument/2006/relationships/ctrlProp" Target="../ctrlProps/ctrlProp366.xml"/><Relationship Id="rId10" Type="http://schemas.openxmlformats.org/officeDocument/2006/relationships/ctrlProp" Target="../ctrlProps/ctrlProp249.xml"/><Relationship Id="rId31" Type="http://schemas.openxmlformats.org/officeDocument/2006/relationships/ctrlProp" Target="../ctrlProps/ctrlProp270.xml"/><Relationship Id="rId52" Type="http://schemas.openxmlformats.org/officeDocument/2006/relationships/ctrlProp" Target="../ctrlProps/ctrlProp291.xml"/><Relationship Id="rId73" Type="http://schemas.openxmlformats.org/officeDocument/2006/relationships/ctrlProp" Target="../ctrlProps/ctrlProp312.xml"/><Relationship Id="rId78" Type="http://schemas.openxmlformats.org/officeDocument/2006/relationships/ctrlProp" Target="../ctrlProps/ctrlProp317.xml"/><Relationship Id="rId94" Type="http://schemas.openxmlformats.org/officeDocument/2006/relationships/ctrlProp" Target="../ctrlProps/ctrlProp333.xml"/><Relationship Id="rId99" Type="http://schemas.openxmlformats.org/officeDocument/2006/relationships/ctrlProp" Target="../ctrlProps/ctrlProp338.xml"/><Relationship Id="rId101" Type="http://schemas.openxmlformats.org/officeDocument/2006/relationships/ctrlProp" Target="../ctrlProps/ctrlProp340.xml"/><Relationship Id="rId122" Type="http://schemas.openxmlformats.org/officeDocument/2006/relationships/ctrlProp" Target="../ctrlProps/ctrlProp361.xml"/><Relationship Id="rId143" Type="http://schemas.openxmlformats.org/officeDocument/2006/relationships/ctrlProp" Target="../ctrlProps/ctrlProp382.xml"/><Relationship Id="rId148" Type="http://schemas.openxmlformats.org/officeDocument/2006/relationships/ctrlProp" Target="../ctrlProps/ctrlProp387.xml"/><Relationship Id="rId164" Type="http://schemas.openxmlformats.org/officeDocument/2006/relationships/ctrlProp" Target="../ctrlProps/ctrlProp403.xml"/><Relationship Id="rId169" Type="http://schemas.openxmlformats.org/officeDocument/2006/relationships/ctrlProp" Target="../ctrlProps/ctrlProp408.xml"/><Relationship Id="rId185" Type="http://schemas.openxmlformats.org/officeDocument/2006/relationships/ctrlProp" Target="../ctrlProps/ctrlProp424.xml"/><Relationship Id="rId4" Type="http://schemas.openxmlformats.org/officeDocument/2006/relationships/ctrlProp" Target="../ctrlProps/ctrlProp243.xml"/><Relationship Id="rId9" Type="http://schemas.openxmlformats.org/officeDocument/2006/relationships/ctrlProp" Target="../ctrlProps/ctrlProp248.xml"/><Relationship Id="rId180" Type="http://schemas.openxmlformats.org/officeDocument/2006/relationships/ctrlProp" Target="../ctrlProps/ctrlProp419.xml"/><Relationship Id="rId26" Type="http://schemas.openxmlformats.org/officeDocument/2006/relationships/ctrlProp" Target="../ctrlProps/ctrlProp265.xml"/><Relationship Id="rId47" Type="http://schemas.openxmlformats.org/officeDocument/2006/relationships/ctrlProp" Target="../ctrlProps/ctrlProp286.xml"/><Relationship Id="rId68" Type="http://schemas.openxmlformats.org/officeDocument/2006/relationships/ctrlProp" Target="../ctrlProps/ctrlProp307.xml"/><Relationship Id="rId89" Type="http://schemas.openxmlformats.org/officeDocument/2006/relationships/ctrlProp" Target="../ctrlProps/ctrlProp328.xml"/><Relationship Id="rId112" Type="http://schemas.openxmlformats.org/officeDocument/2006/relationships/ctrlProp" Target="../ctrlProps/ctrlProp351.xml"/><Relationship Id="rId133" Type="http://schemas.openxmlformats.org/officeDocument/2006/relationships/ctrlProp" Target="../ctrlProps/ctrlProp372.xml"/><Relationship Id="rId154" Type="http://schemas.openxmlformats.org/officeDocument/2006/relationships/ctrlProp" Target="../ctrlProps/ctrlProp393.xml"/><Relationship Id="rId175" Type="http://schemas.openxmlformats.org/officeDocument/2006/relationships/ctrlProp" Target="../ctrlProps/ctrlProp414.xml"/><Relationship Id="rId196" Type="http://schemas.openxmlformats.org/officeDocument/2006/relationships/ctrlProp" Target="../ctrlProps/ctrlProp435.xml"/><Relationship Id="rId16" Type="http://schemas.openxmlformats.org/officeDocument/2006/relationships/ctrlProp" Target="../ctrlProps/ctrlProp255.xml"/><Relationship Id="rId37" Type="http://schemas.openxmlformats.org/officeDocument/2006/relationships/ctrlProp" Target="../ctrlProps/ctrlProp276.xml"/><Relationship Id="rId58" Type="http://schemas.openxmlformats.org/officeDocument/2006/relationships/ctrlProp" Target="../ctrlProps/ctrlProp297.xml"/><Relationship Id="rId79" Type="http://schemas.openxmlformats.org/officeDocument/2006/relationships/ctrlProp" Target="../ctrlProps/ctrlProp318.xml"/><Relationship Id="rId102" Type="http://schemas.openxmlformats.org/officeDocument/2006/relationships/ctrlProp" Target="../ctrlProps/ctrlProp341.xml"/><Relationship Id="rId123" Type="http://schemas.openxmlformats.org/officeDocument/2006/relationships/ctrlProp" Target="../ctrlProps/ctrlProp362.xml"/><Relationship Id="rId144" Type="http://schemas.openxmlformats.org/officeDocument/2006/relationships/ctrlProp" Target="../ctrlProps/ctrlProp383.xml"/><Relationship Id="rId90" Type="http://schemas.openxmlformats.org/officeDocument/2006/relationships/ctrlProp" Target="../ctrlProps/ctrlProp329.xml"/><Relationship Id="rId165" Type="http://schemas.openxmlformats.org/officeDocument/2006/relationships/ctrlProp" Target="../ctrlProps/ctrlProp404.xml"/><Relationship Id="rId186" Type="http://schemas.openxmlformats.org/officeDocument/2006/relationships/ctrlProp" Target="../ctrlProps/ctrlProp425.xml"/><Relationship Id="rId27" Type="http://schemas.openxmlformats.org/officeDocument/2006/relationships/ctrlProp" Target="../ctrlProps/ctrlProp266.xml"/><Relationship Id="rId48" Type="http://schemas.openxmlformats.org/officeDocument/2006/relationships/ctrlProp" Target="../ctrlProps/ctrlProp287.xml"/><Relationship Id="rId69" Type="http://schemas.openxmlformats.org/officeDocument/2006/relationships/ctrlProp" Target="../ctrlProps/ctrlProp308.xml"/><Relationship Id="rId113" Type="http://schemas.openxmlformats.org/officeDocument/2006/relationships/ctrlProp" Target="../ctrlProps/ctrlProp352.xml"/><Relationship Id="rId134" Type="http://schemas.openxmlformats.org/officeDocument/2006/relationships/ctrlProp" Target="../ctrlProps/ctrlProp373.xml"/><Relationship Id="rId80" Type="http://schemas.openxmlformats.org/officeDocument/2006/relationships/ctrlProp" Target="../ctrlProps/ctrlProp319.xml"/><Relationship Id="rId155" Type="http://schemas.openxmlformats.org/officeDocument/2006/relationships/ctrlProp" Target="../ctrlProps/ctrlProp394.xml"/><Relationship Id="rId176" Type="http://schemas.openxmlformats.org/officeDocument/2006/relationships/ctrlProp" Target="../ctrlProps/ctrlProp415.xml"/><Relationship Id="rId197" Type="http://schemas.openxmlformats.org/officeDocument/2006/relationships/ctrlProp" Target="../ctrlProps/ctrlProp436.xml"/><Relationship Id="rId17" Type="http://schemas.openxmlformats.org/officeDocument/2006/relationships/ctrlProp" Target="../ctrlProps/ctrlProp256.xml"/><Relationship Id="rId38" Type="http://schemas.openxmlformats.org/officeDocument/2006/relationships/ctrlProp" Target="../ctrlProps/ctrlProp277.xml"/><Relationship Id="rId59" Type="http://schemas.openxmlformats.org/officeDocument/2006/relationships/ctrlProp" Target="../ctrlProps/ctrlProp298.xml"/><Relationship Id="rId103" Type="http://schemas.openxmlformats.org/officeDocument/2006/relationships/ctrlProp" Target="../ctrlProps/ctrlProp342.xml"/><Relationship Id="rId124" Type="http://schemas.openxmlformats.org/officeDocument/2006/relationships/ctrlProp" Target="../ctrlProps/ctrlProp363.xml"/><Relationship Id="rId70" Type="http://schemas.openxmlformats.org/officeDocument/2006/relationships/ctrlProp" Target="../ctrlProps/ctrlProp309.xml"/><Relationship Id="rId91" Type="http://schemas.openxmlformats.org/officeDocument/2006/relationships/ctrlProp" Target="../ctrlProps/ctrlProp330.xml"/><Relationship Id="rId145" Type="http://schemas.openxmlformats.org/officeDocument/2006/relationships/ctrlProp" Target="../ctrlProps/ctrlProp384.xml"/><Relationship Id="rId166" Type="http://schemas.openxmlformats.org/officeDocument/2006/relationships/ctrlProp" Target="../ctrlProps/ctrlProp405.xml"/><Relationship Id="rId187" Type="http://schemas.openxmlformats.org/officeDocument/2006/relationships/ctrlProp" Target="../ctrlProps/ctrlProp426.xml"/><Relationship Id="rId1" Type="http://schemas.openxmlformats.org/officeDocument/2006/relationships/printerSettings" Target="../printerSettings/printerSettings5.bin"/><Relationship Id="rId28" Type="http://schemas.openxmlformats.org/officeDocument/2006/relationships/ctrlProp" Target="../ctrlProps/ctrlProp267.xml"/><Relationship Id="rId49" Type="http://schemas.openxmlformats.org/officeDocument/2006/relationships/ctrlProp" Target="../ctrlProps/ctrlProp288.xml"/><Relationship Id="rId114" Type="http://schemas.openxmlformats.org/officeDocument/2006/relationships/ctrlProp" Target="../ctrlProps/ctrlProp353.xml"/><Relationship Id="rId60" Type="http://schemas.openxmlformats.org/officeDocument/2006/relationships/ctrlProp" Target="../ctrlProps/ctrlProp299.xml"/><Relationship Id="rId81" Type="http://schemas.openxmlformats.org/officeDocument/2006/relationships/ctrlProp" Target="../ctrlProps/ctrlProp320.xml"/><Relationship Id="rId135" Type="http://schemas.openxmlformats.org/officeDocument/2006/relationships/ctrlProp" Target="../ctrlProps/ctrlProp374.xml"/><Relationship Id="rId156" Type="http://schemas.openxmlformats.org/officeDocument/2006/relationships/ctrlProp" Target="../ctrlProps/ctrlProp395.xml"/><Relationship Id="rId177" Type="http://schemas.openxmlformats.org/officeDocument/2006/relationships/ctrlProp" Target="../ctrlProps/ctrlProp416.xml"/><Relationship Id="rId18" Type="http://schemas.openxmlformats.org/officeDocument/2006/relationships/ctrlProp" Target="../ctrlProps/ctrlProp257.xml"/><Relationship Id="rId39" Type="http://schemas.openxmlformats.org/officeDocument/2006/relationships/ctrlProp" Target="../ctrlProps/ctrlProp278.xml"/><Relationship Id="rId50" Type="http://schemas.openxmlformats.org/officeDocument/2006/relationships/ctrlProp" Target="../ctrlProps/ctrlProp289.xml"/><Relationship Id="rId104" Type="http://schemas.openxmlformats.org/officeDocument/2006/relationships/ctrlProp" Target="../ctrlProps/ctrlProp343.xml"/><Relationship Id="rId125" Type="http://schemas.openxmlformats.org/officeDocument/2006/relationships/ctrlProp" Target="../ctrlProps/ctrlProp364.xml"/><Relationship Id="rId146" Type="http://schemas.openxmlformats.org/officeDocument/2006/relationships/ctrlProp" Target="../ctrlProps/ctrlProp385.xml"/><Relationship Id="rId167" Type="http://schemas.openxmlformats.org/officeDocument/2006/relationships/ctrlProp" Target="../ctrlProps/ctrlProp406.xml"/><Relationship Id="rId188" Type="http://schemas.openxmlformats.org/officeDocument/2006/relationships/ctrlProp" Target="../ctrlProps/ctrlProp427.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11BB4-FD35-4BE8-88AC-F5121467346C}">
  <dimension ref="B1:H43"/>
  <sheetViews>
    <sheetView tabSelected="1" zoomScaleNormal="100" workbookViewId="0">
      <selection activeCell="H1" sqref="H1"/>
    </sheetView>
  </sheetViews>
  <sheetFormatPr defaultRowHeight="13.3" x14ac:dyDescent="0.25"/>
  <cols>
    <col min="1" max="1" width="1.68359375" customWidth="1"/>
    <col min="2" max="2" width="0.83984375" customWidth="1"/>
    <col min="3" max="3" width="2.20703125" customWidth="1"/>
    <col min="4" max="4" width="15.15625" customWidth="1"/>
    <col min="5" max="5" width="14.68359375" customWidth="1"/>
    <col min="6" max="6" width="2.20703125" customWidth="1"/>
    <col min="7" max="7" width="36.20703125" customWidth="1"/>
  </cols>
  <sheetData>
    <row r="1" spans="2:7" ht="13.75" thickBot="1" x14ac:dyDescent="0.3"/>
    <row r="2" spans="2:7" ht="13.75" thickTop="1" x14ac:dyDescent="0.25">
      <c r="B2" s="182"/>
      <c r="C2" s="182"/>
      <c r="D2" s="182"/>
      <c r="E2" s="182"/>
      <c r="F2" s="182"/>
      <c r="G2" s="182"/>
    </row>
    <row r="3" spans="2:7" ht="21" x14ac:dyDescent="0.25">
      <c r="B3" s="374" t="s">
        <v>302</v>
      </c>
      <c r="C3" s="374"/>
      <c r="D3" s="374"/>
      <c r="E3" s="374"/>
      <c r="F3" s="374"/>
      <c r="G3" s="374"/>
    </row>
    <row r="4" spans="2:7" ht="21" x14ac:dyDescent="0.25">
      <c r="B4" s="374" t="s">
        <v>300</v>
      </c>
      <c r="C4" s="374"/>
      <c r="D4" s="374"/>
      <c r="E4" s="374"/>
      <c r="F4" s="374"/>
      <c r="G4" s="374"/>
    </row>
    <row r="5" spans="2:7" ht="13.75" thickBot="1" x14ac:dyDescent="0.3">
      <c r="B5" s="183"/>
      <c r="C5" s="183"/>
      <c r="D5" s="183"/>
      <c r="E5" s="183"/>
      <c r="F5" s="183"/>
      <c r="G5" s="183"/>
    </row>
    <row r="6" spans="2:7" ht="18" customHeight="1" thickTop="1" x14ac:dyDescent="0.25"/>
    <row r="7" spans="2:7" ht="18" customHeight="1" x14ac:dyDescent="0.25">
      <c r="B7" s="371" t="s">
        <v>1601</v>
      </c>
      <c r="C7" s="372"/>
      <c r="D7" s="373"/>
      <c r="G7" s="178" t="s">
        <v>266</v>
      </c>
    </row>
    <row r="8" spans="2:7" ht="18" customHeight="1" x14ac:dyDescent="0.25">
      <c r="G8" s="178" t="s">
        <v>267</v>
      </c>
    </row>
    <row r="9" spans="2:7" ht="18" customHeight="1" x14ac:dyDescent="0.25">
      <c r="G9" s="178" t="s">
        <v>268</v>
      </c>
    </row>
    <row r="10" spans="2:7" ht="18" customHeight="1" x14ac:dyDescent="0.25">
      <c r="G10" s="178"/>
    </row>
    <row r="11" spans="2:7" ht="13.1" customHeight="1" x14ac:dyDescent="0.25"/>
    <row r="12" spans="2:7" ht="22.1" customHeight="1" thickBot="1" x14ac:dyDescent="0.3">
      <c r="B12" s="178" t="s">
        <v>228</v>
      </c>
    </row>
    <row r="13" spans="2:7" ht="18" customHeight="1" x14ac:dyDescent="0.25">
      <c r="B13" s="179"/>
      <c r="C13" s="135" t="s">
        <v>260</v>
      </c>
      <c r="D13" s="135"/>
      <c r="E13" s="135"/>
      <c r="F13" s="135"/>
      <c r="G13" s="136"/>
    </row>
    <row r="14" spans="2:7" ht="18" customHeight="1" thickBot="1" x14ac:dyDescent="0.3">
      <c r="B14" s="138"/>
      <c r="C14" s="139" t="s">
        <v>261</v>
      </c>
      <c r="D14" s="139"/>
      <c r="E14" s="139"/>
      <c r="F14" s="139"/>
      <c r="G14" s="140"/>
    </row>
    <row r="15" spans="2:7" ht="13.1" customHeight="1" x14ac:dyDescent="0.25"/>
    <row r="16" spans="2:7" ht="22.1" customHeight="1" thickBot="1" x14ac:dyDescent="0.3">
      <c r="B16" s="178" t="s">
        <v>229</v>
      </c>
    </row>
    <row r="17" spans="2:7" ht="18" customHeight="1" x14ac:dyDescent="0.25">
      <c r="B17" s="179"/>
      <c r="C17" s="180" t="s">
        <v>233</v>
      </c>
      <c r="D17" s="135" t="s">
        <v>234</v>
      </c>
      <c r="E17" s="135"/>
      <c r="F17" s="135"/>
      <c r="G17" s="136"/>
    </row>
    <row r="18" spans="2:7" ht="18" customHeight="1" x14ac:dyDescent="0.25">
      <c r="B18" s="137"/>
      <c r="C18" s="181" t="s">
        <v>235</v>
      </c>
      <c r="D18" s="27" t="s">
        <v>271</v>
      </c>
      <c r="E18" s="27"/>
      <c r="F18" s="27"/>
      <c r="G18" s="28"/>
    </row>
    <row r="19" spans="2:7" ht="18" customHeight="1" x14ac:dyDescent="0.25">
      <c r="B19" s="137"/>
      <c r="C19" s="27"/>
      <c r="D19" s="27" t="s">
        <v>230</v>
      </c>
      <c r="E19" s="27"/>
      <c r="F19" s="27"/>
      <c r="G19" s="28"/>
    </row>
    <row r="20" spans="2:7" ht="18" customHeight="1" x14ac:dyDescent="0.25">
      <c r="B20" s="137"/>
      <c r="C20" s="27"/>
      <c r="D20" s="27" t="s">
        <v>231</v>
      </c>
      <c r="E20" s="27"/>
      <c r="F20" s="27"/>
      <c r="G20" s="28"/>
    </row>
    <row r="21" spans="2:7" ht="18" customHeight="1" x14ac:dyDescent="0.25">
      <c r="B21" s="137"/>
      <c r="C21" s="181" t="s">
        <v>236</v>
      </c>
      <c r="D21" s="27" t="s">
        <v>262</v>
      </c>
      <c r="E21" s="27"/>
      <c r="F21" s="27"/>
      <c r="G21" s="28"/>
    </row>
    <row r="22" spans="2:7" ht="18" customHeight="1" x14ac:dyDescent="0.25">
      <c r="B22" s="137"/>
      <c r="C22" s="181" t="s">
        <v>238</v>
      </c>
      <c r="D22" s="27" t="s">
        <v>237</v>
      </c>
      <c r="E22" s="27"/>
      <c r="F22" s="27"/>
      <c r="G22" s="28"/>
    </row>
    <row r="23" spans="2:7" ht="18" customHeight="1" x14ac:dyDescent="0.25">
      <c r="B23" s="137"/>
      <c r="C23" s="27"/>
      <c r="D23" s="27" t="s">
        <v>232</v>
      </c>
      <c r="E23" s="27"/>
      <c r="F23" s="27"/>
      <c r="G23" s="28"/>
    </row>
    <row r="24" spans="2:7" ht="18" customHeight="1" thickBot="1" x14ac:dyDescent="0.3">
      <c r="B24" s="138"/>
      <c r="C24" s="139"/>
      <c r="D24" s="184" t="s">
        <v>263</v>
      </c>
      <c r="E24" s="139"/>
      <c r="F24" s="139"/>
      <c r="G24" s="140"/>
    </row>
    <row r="25" spans="2:7" ht="13.1" customHeight="1" x14ac:dyDescent="0.25"/>
    <row r="26" spans="2:7" ht="22.1" customHeight="1" thickBot="1" x14ac:dyDescent="0.3">
      <c r="B26" s="178" t="s">
        <v>239</v>
      </c>
    </row>
    <row r="27" spans="2:7" ht="22.1" customHeight="1" thickBot="1" x14ac:dyDescent="0.3">
      <c r="B27" s="185"/>
      <c r="C27" s="186" t="s">
        <v>265</v>
      </c>
      <c r="D27" s="186"/>
      <c r="E27" s="186"/>
      <c r="F27" s="186"/>
      <c r="G27" s="187"/>
    </row>
    <row r="28" spans="2:7" ht="13.1" customHeight="1" x14ac:dyDescent="0.25"/>
    <row r="29" spans="2:7" ht="22.1" customHeight="1" thickBot="1" x14ac:dyDescent="0.3">
      <c r="B29" s="178" t="s">
        <v>240</v>
      </c>
    </row>
    <row r="30" spans="2:7" ht="18" customHeight="1" x14ac:dyDescent="0.25">
      <c r="B30" s="179"/>
      <c r="C30" s="180" t="s">
        <v>233</v>
      </c>
      <c r="D30" s="135" t="s">
        <v>249</v>
      </c>
      <c r="E30" s="135"/>
      <c r="F30" s="180" t="s">
        <v>258</v>
      </c>
      <c r="G30" s="136" t="s">
        <v>344</v>
      </c>
    </row>
    <row r="31" spans="2:7" ht="18" customHeight="1" x14ac:dyDescent="0.25">
      <c r="B31" s="137"/>
      <c r="C31" s="27"/>
      <c r="D31" s="27" t="s">
        <v>241</v>
      </c>
      <c r="E31" s="27"/>
      <c r="F31" s="181" t="s">
        <v>259</v>
      </c>
      <c r="G31" s="28" t="s">
        <v>303</v>
      </c>
    </row>
    <row r="32" spans="2:7" ht="18" customHeight="1" x14ac:dyDescent="0.25">
      <c r="B32" s="137"/>
      <c r="C32" s="27"/>
      <c r="D32" s="27" t="s">
        <v>242</v>
      </c>
      <c r="E32" s="27"/>
      <c r="F32" s="27"/>
      <c r="G32" s="28" t="s">
        <v>255</v>
      </c>
    </row>
    <row r="33" spans="2:8" ht="18" customHeight="1" x14ac:dyDescent="0.25">
      <c r="B33" s="137"/>
      <c r="C33" s="27"/>
      <c r="D33" s="27" t="s">
        <v>243</v>
      </c>
      <c r="E33" s="27"/>
      <c r="F33" s="27"/>
      <c r="G33" s="28" t="s">
        <v>256</v>
      </c>
      <c r="H33" s="363"/>
    </row>
    <row r="34" spans="2:8" ht="18" customHeight="1" x14ac:dyDescent="0.25">
      <c r="B34" s="137"/>
      <c r="C34" s="27"/>
      <c r="D34" s="27" t="s">
        <v>244</v>
      </c>
      <c r="E34" s="27"/>
      <c r="F34" s="27"/>
      <c r="G34" s="28" t="s">
        <v>257</v>
      </c>
    </row>
    <row r="35" spans="2:8" ht="18" customHeight="1" x14ac:dyDescent="0.25">
      <c r="B35" s="137"/>
      <c r="C35" s="181" t="s">
        <v>235</v>
      </c>
      <c r="D35" s="27" t="s">
        <v>250</v>
      </c>
      <c r="E35" s="27"/>
      <c r="F35" s="27"/>
      <c r="G35" s="28" t="s">
        <v>1557</v>
      </c>
    </row>
    <row r="36" spans="2:8" ht="18" customHeight="1" x14ac:dyDescent="0.25">
      <c r="B36" s="137"/>
      <c r="C36" s="27"/>
      <c r="D36" s="27" t="s">
        <v>245</v>
      </c>
      <c r="E36" s="27"/>
      <c r="F36" s="27"/>
      <c r="G36" s="28" t="s">
        <v>1241</v>
      </c>
    </row>
    <row r="37" spans="2:8" ht="18" customHeight="1" x14ac:dyDescent="0.25">
      <c r="B37" s="137"/>
      <c r="C37" s="181" t="s">
        <v>236</v>
      </c>
      <c r="D37" s="27" t="s">
        <v>251</v>
      </c>
      <c r="E37" s="27"/>
      <c r="F37" s="181"/>
      <c r="G37" s="28" t="s">
        <v>1242</v>
      </c>
    </row>
    <row r="38" spans="2:8" ht="18" customHeight="1" x14ac:dyDescent="0.25">
      <c r="B38" s="137"/>
      <c r="C38" s="27"/>
      <c r="D38" s="27" t="s">
        <v>246</v>
      </c>
      <c r="E38" s="27"/>
      <c r="G38" s="28" t="s">
        <v>1243</v>
      </c>
    </row>
    <row r="39" spans="2:8" ht="18" customHeight="1" x14ac:dyDescent="0.25">
      <c r="B39" s="137"/>
      <c r="C39" s="181" t="s">
        <v>238</v>
      </c>
      <c r="D39" s="27" t="s">
        <v>252</v>
      </c>
      <c r="E39" s="27"/>
      <c r="G39" s="28" t="s">
        <v>1558</v>
      </c>
    </row>
    <row r="40" spans="2:8" ht="18" customHeight="1" x14ac:dyDescent="0.25">
      <c r="B40" s="137"/>
      <c r="C40" s="27"/>
      <c r="D40" s="27" t="s">
        <v>247</v>
      </c>
      <c r="E40" s="27"/>
      <c r="F40" s="27"/>
      <c r="G40" s="28" t="s">
        <v>1244</v>
      </c>
    </row>
    <row r="41" spans="2:8" ht="18" customHeight="1" x14ac:dyDescent="0.25">
      <c r="B41" s="137"/>
      <c r="C41" s="181" t="s">
        <v>253</v>
      </c>
      <c r="D41" s="27" t="s">
        <v>254</v>
      </c>
      <c r="E41" s="27"/>
      <c r="F41" s="181"/>
      <c r="G41" s="28" t="s">
        <v>1245</v>
      </c>
    </row>
    <row r="42" spans="2:8" ht="18" customHeight="1" x14ac:dyDescent="0.25">
      <c r="B42" s="137"/>
      <c r="C42" s="181"/>
      <c r="D42" s="27" t="s">
        <v>248</v>
      </c>
      <c r="E42" s="27"/>
      <c r="F42" s="181"/>
      <c r="G42" s="28" t="s">
        <v>1246</v>
      </c>
    </row>
    <row r="43" spans="2:8" ht="18" customHeight="1" thickBot="1" x14ac:dyDescent="0.3">
      <c r="B43" s="138"/>
      <c r="C43" s="139"/>
      <c r="D43" s="139"/>
      <c r="E43" s="139"/>
      <c r="F43" s="139" t="s">
        <v>1555</v>
      </c>
      <c r="G43" s="140" t="s">
        <v>1556</v>
      </c>
    </row>
  </sheetData>
  <sheetProtection algorithmName="SHA-512" hashValue="h6ZiahVRRvwuphaQox4yUSbjgKykDGbznG3qwb9UOxxbtd25naPQJKWKMLhb5rJexNGTjpyyWT3tNGhtR1U+qA==" saltValue="PSYYfSHQ2sXdS1Dultg6BA==" spinCount="100000" sheet="1" objects="1" scenarios="1"/>
  <mergeCells count="3">
    <mergeCell ref="B7:D7"/>
    <mergeCell ref="B3:G3"/>
    <mergeCell ref="B4:G4"/>
  </mergeCells>
  <phoneticPr fontId="12"/>
  <pageMargins left="0.7" right="0.7" top="0.75" bottom="0.75" header="0.3" footer="0.3"/>
  <pageSetup paperSize="9" scale="82" orientation="portrait"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28933-9919-439F-9507-E97DF9AEF614}">
  <sheetPr codeName="Sheet1">
    <pageSetUpPr fitToPage="1"/>
  </sheetPr>
  <dimension ref="A1:AR175"/>
  <sheetViews>
    <sheetView zoomScaleNormal="100" workbookViewId="0">
      <selection activeCell="AO1" sqref="AO1"/>
    </sheetView>
  </sheetViews>
  <sheetFormatPr defaultRowHeight="13.3" x14ac:dyDescent="0.25"/>
  <cols>
    <col min="1" max="40" width="1.68359375" customWidth="1"/>
    <col min="41" max="41" width="13.734375" customWidth="1"/>
    <col min="42" max="42" width="10" bestFit="1" customWidth="1"/>
    <col min="43" max="43" width="7.05078125" bestFit="1" customWidth="1"/>
    <col min="44" max="44" width="54.62890625" customWidth="1"/>
  </cols>
  <sheetData>
    <row r="1" spans="1:40" ht="18" customHeight="1" x14ac:dyDescent="0.25">
      <c r="A1" t="s">
        <v>304</v>
      </c>
      <c r="AM1" s="141"/>
    </row>
    <row r="2" spans="1:40" ht="18" customHeight="1" thickBot="1" x14ac:dyDescent="0.3">
      <c r="A2" t="s">
        <v>79</v>
      </c>
      <c r="AN2" s="3"/>
    </row>
    <row r="3" spans="1:40" ht="25.1" customHeight="1" x14ac:dyDescent="0.25">
      <c r="B3" s="566" t="s">
        <v>90</v>
      </c>
      <c r="C3" s="490"/>
      <c r="D3" s="546"/>
      <c r="E3" s="550"/>
      <c r="F3" s="551"/>
      <c r="G3" s="551"/>
      <c r="H3" s="551"/>
      <c r="I3" s="551"/>
      <c r="J3" s="551"/>
      <c r="K3" s="551"/>
      <c r="L3" s="551"/>
      <c r="M3" s="551"/>
      <c r="N3" s="551"/>
      <c r="O3" s="551"/>
      <c r="P3" s="551"/>
      <c r="Q3" s="551"/>
      <c r="R3" s="551"/>
      <c r="S3" s="551"/>
      <c r="T3" s="551"/>
      <c r="U3" s="551"/>
      <c r="V3" s="552"/>
      <c r="W3" s="545" t="s">
        <v>149</v>
      </c>
      <c r="X3" s="490"/>
      <c r="Y3" s="490"/>
      <c r="Z3" s="490"/>
      <c r="AA3" s="490"/>
      <c r="AB3" s="490"/>
      <c r="AC3" s="490"/>
      <c r="AD3" s="490"/>
      <c r="AE3" s="546"/>
      <c r="AF3" s="550"/>
      <c r="AG3" s="551"/>
      <c r="AH3" s="551"/>
      <c r="AI3" s="551"/>
      <c r="AJ3" s="551"/>
      <c r="AK3" s="551"/>
      <c r="AL3" s="551"/>
      <c r="AM3" s="551"/>
      <c r="AN3" s="553"/>
    </row>
    <row r="4" spans="1:40" ht="25.1" customHeight="1" x14ac:dyDescent="0.25">
      <c r="B4" s="484" t="s">
        <v>91</v>
      </c>
      <c r="C4" s="485"/>
      <c r="D4" s="519"/>
      <c r="E4" s="491" t="s">
        <v>96</v>
      </c>
      <c r="F4" s="547"/>
      <c r="G4" s="515"/>
      <c r="H4" s="516"/>
      <c r="I4" s="516"/>
      <c r="J4" s="516"/>
      <c r="K4" s="516"/>
      <c r="L4" s="516"/>
      <c r="M4" s="516"/>
      <c r="N4" s="516"/>
      <c r="O4" s="516"/>
      <c r="P4" s="516"/>
      <c r="Q4" s="516"/>
      <c r="R4" s="516"/>
      <c r="S4" s="516"/>
      <c r="T4" s="516"/>
      <c r="U4" s="516"/>
      <c r="V4" s="517"/>
      <c r="W4" s="549" t="s">
        <v>95</v>
      </c>
      <c r="X4" s="491"/>
      <c r="Y4" s="491"/>
      <c r="Z4" s="547"/>
      <c r="AA4" s="515"/>
      <c r="AB4" s="516"/>
      <c r="AC4" s="516"/>
      <c r="AD4" s="516"/>
      <c r="AE4" s="516"/>
      <c r="AF4" s="516"/>
      <c r="AG4" s="516"/>
      <c r="AH4" s="516"/>
      <c r="AI4" s="516"/>
      <c r="AJ4" s="516"/>
      <c r="AK4" s="516"/>
      <c r="AL4" s="516"/>
      <c r="AM4" s="516"/>
      <c r="AN4" s="518"/>
    </row>
    <row r="5" spans="1:40" ht="25.1" customHeight="1" x14ac:dyDescent="0.25">
      <c r="B5" s="486"/>
      <c r="C5" s="487"/>
      <c r="D5" s="548"/>
      <c r="E5" s="515"/>
      <c r="F5" s="516"/>
      <c r="G5" s="516"/>
      <c r="H5" s="516"/>
      <c r="I5" s="516"/>
      <c r="J5" s="516"/>
      <c r="K5" s="516"/>
      <c r="L5" s="516"/>
      <c r="M5" s="516"/>
      <c r="N5" s="516"/>
      <c r="O5" s="516"/>
      <c r="P5" s="516"/>
      <c r="Q5" s="516"/>
      <c r="R5" s="516"/>
      <c r="S5" s="516"/>
      <c r="T5" s="516"/>
      <c r="U5" s="516"/>
      <c r="V5" s="516"/>
      <c r="W5" s="516"/>
      <c r="X5" s="516"/>
      <c r="Y5" s="516"/>
      <c r="Z5" s="516"/>
      <c r="AA5" s="516"/>
      <c r="AB5" s="516"/>
      <c r="AC5" s="516"/>
      <c r="AD5" s="516"/>
      <c r="AE5" s="516"/>
      <c r="AF5" s="516"/>
      <c r="AG5" s="516"/>
      <c r="AH5" s="516"/>
      <c r="AI5" s="516"/>
      <c r="AJ5" s="516"/>
      <c r="AK5" s="516"/>
      <c r="AL5" s="516"/>
      <c r="AM5" s="516"/>
      <c r="AN5" s="518"/>
    </row>
    <row r="6" spans="1:40" ht="25.1" customHeight="1" x14ac:dyDescent="0.25">
      <c r="B6" s="506" t="s">
        <v>93</v>
      </c>
      <c r="C6" s="507"/>
      <c r="D6" s="508"/>
      <c r="E6" s="543" t="s">
        <v>92</v>
      </c>
      <c r="F6" s="548"/>
      <c r="G6" s="515"/>
      <c r="H6" s="516"/>
      <c r="I6" s="516"/>
      <c r="J6" s="516"/>
      <c r="K6" s="516"/>
      <c r="L6" s="516"/>
      <c r="M6" s="516"/>
      <c r="N6" s="517"/>
      <c r="O6" s="543" t="s">
        <v>97</v>
      </c>
      <c r="P6" s="548"/>
      <c r="Q6" s="515"/>
      <c r="R6" s="516"/>
      <c r="S6" s="516"/>
      <c r="T6" s="516"/>
      <c r="U6" s="516"/>
      <c r="V6" s="516"/>
      <c r="W6" s="516"/>
      <c r="X6" s="517"/>
      <c r="Y6" s="543" t="s">
        <v>98</v>
      </c>
      <c r="Z6" s="548"/>
      <c r="AA6" s="515"/>
      <c r="AB6" s="516"/>
      <c r="AC6" s="516"/>
      <c r="AD6" s="516"/>
      <c r="AE6" s="516"/>
      <c r="AF6" s="516"/>
      <c r="AG6" s="516"/>
      <c r="AH6" s="516"/>
      <c r="AI6" s="516"/>
      <c r="AJ6" s="516"/>
      <c r="AK6" s="516"/>
      <c r="AL6" s="516"/>
      <c r="AM6" s="516"/>
      <c r="AN6" s="518"/>
    </row>
    <row r="7" spans="1:40" ht="25.1" customHeight="1" x14ac:dyDescent="0.25">
      <c r="B7" s="509"/>
      <c r="C7" s="510"/>
      <c r="D7" s="511"/>
      <c r="E7" s="549" t="s">
        <v>80</v>
      </c>
      <c r="F7" s="491"/>
      <c r="G7" s="487"/>
      <c r="H7" s="548"/>
      <c r="I7" s="515"/>
      <c r="J7" s="516"/>
      <c r="K7" s="516"/>
      <c r="L7" s="516"/>
      <c r="M7" s="516"/>
      <c r="N7" s="516"/>
      <c r="O7" s="516"/>
      <c r="P7" s="516"/>
      <c r="Q7" s="516"/>
      <c r="R7" s="516"/>
      <c r="S7" s="516"/>
      <c r="T7" s="516"/>
      <c r="U7" s="516"/>
      <c r="V7" s="517"/>
      <c r="W7" s="549" t="s">
        <v>94</v>
      </c>
      <c r="X7" s="491"/>
      <c r="Y7" s="491"/>
      <c r="Z7" s="547"/>
      <c r="AA7" s="515"/>
      <c r="AB7" s="516"/>
      <c r="AC7" s="516"/>
      <c r="AD7" s="516"/>
      <c r="AE7" s="516"/>
      <c r="AF7" s="516"/>
      <c r="AG7" s="516"/>
      <c r="AH7" s="516"/>
      <c r="AI7" s="516"/>
      <c r="AJ7" s="516"/>
      <c r="AK7" s="516"/>
      <c r="AL7" s="516"/>
      <c r="AM7" s="516"/>
      <c r="AN7" s="518"/>
    </row>
    <row r="8" spans="1:40" ht="25.1" customHeight="1" thickBot="1" x14ac:dyDescent="0.3">
      <c r="B8" s="512"/>
      <c r="C8" s="513"/>
      <c r="D8" s="514"/>
      <c r="E8" s="557" t="s">
        <v>81</v>
      </c>
      <c r="F8" s="558"/>
      <c r="G8" s="558"/>
      <c r="H8" s="559"/>
      <c r="I8" s="554"/>
      <c r="J8" s="555"/>
      <c r="K8" s="555"/>
      <c r="L8" s="555"/>
      <c r="M8" s="555"/>
      <c r="N8" s="555"/>
      <c r="O8" s="555"/>
      <c r="P8" s="555"/>
      <c r="Q8" s="555"/>
      <c r="R8" s="555"/>
      <c r="S8" s="555"/>
      <c r="T8" s="555"/>
      <c r="U8" s="555"/>
      <c r="V8" s="555"/>
      <c r="W8" s="555"/>
      <c r="X8" s="555"/>
      <c r="Y8" s="555"/>
      <c r="Z8" s="555"/>
      <c r="AA8" s="555"/>
      <c r="AB8" s="555"/>
      <c r="AC8" s="555"/>
      <c r="AD8" s="555"/>
      <c r="AE8" s="555"/>
      <c r="AF8" s="555"/>
      <c r="AG8" s="555"/>
      <c r="AH8" s="555"/>
      <c r="AI8" s="555"/>
      <c r="AJ8" s="555"/>
      <c r="AK8" s="555"/>
      <c r="AL8" s="555"/>
      <c r="AM8" s="555"/>
      <c r="AN8" s="556"/>
    </row>
    <row r="9" spans="1:40" ht="18" customHeight="1" x14ac:dyDescent="0.25">
      <c r="B9" t="s">
        <v>99</v>
      </c>
      <c r="C9" t="s">
        <v>206</v>
      </c>
    </row>
    <row r="10" spans="1:40" ht="18" customHeight="1" x14ac:dyDescent="0.25">
      <c r="C10" t="s">
        <v>187</v>
      </c>
    </row>
    <row r="11" spans="1:40" ht="18" customHeight="1" x14ac:dyDescent="0.25"/>
    <row r="12" spans="1:40" ht="18" customHeight="1" thickBot="1" x14ac:dyDescent="0.3">
      <c r="A12" t="s">
        <v>83</v>
      </c>
    </row>
    <row r="13" spans="1:40" ht="25.1" customHeight="1" thickBot="1" x14ac:dyDescent="0.3">
      <c r="D13" s="529" t="s">
        <v>84</v>
      </c>
      <c r="E13" s="530"/>
      <c r="F13" s="530"/>
      <c r="G13" s="531"/>
      <c r="H13" s="532"/>
      <c r="I13" s="533"/>
      <c r="J13" s="533"/>
      <c r="K13" s="533"/>
      <c r="L13" s="533"/>
      <c r="M13" s="533"/>
      <c r="N13" s="533"/>
      <c r="O13" s="533"/>
      <c r="P13" s="533"/>
      <c r="Q13" s="533"/>
      <c r="R13" s="533"/>
      <c r="S13" s="533"/>
      <c r="T13" s="533"/>
      <c r="U13" s="533"/>
      <c r="V13" s="534"/>
    </row>
    <row r="14" spans="1:40" ht="18" customHeight="1" x14ac:dyDescent="0.25"/>
    <row r="15" spans="1:40" ht="18" customHeight="1" thickBot="1" x14ac:dyDescent="0.3">
      <c r="A15" t="s">
        <v>76</v>
      </c>
    </row>
    <row r="16" spans="1:40" ht="15" customHeight="1" x14ac:dyDescent="0.25">
      <c r="B16" s="569"/>
      <c r="C16" s="570"/>
      <c r="D16" s="570"/>
      <c r="E16" s="570"/>
      <c r="F16" s="571"/>
      <c r="G16" s="582" t="s">
        <v>939</v>
      </c>
      <c r="H16" s="583"/>
      <c r="I16" s="583"/>
      <c r="J16" s="584"/>
      <c r="K16" s="538" t="s">
        <v>73</v>
      </c>
      <c r="L16" s="539"/>
      <c r="M16" s="539"/>
      <c r="N16" s="591"/>
      <c r="O16" s="538" t="s">
        <v>78</v>
      </c>
      <c r="P16" s="539"/>
      <c r="Q16" s="539"/>
      <c r="R16" s="539"/>
      <c r="S16" s="538" t="s">
        <v>87</v>
      </c>
      <c r="T16" s="539"/>
      <c r="U16" s="539"/>
      <c r="V16" s="591"/>
      <c r="W16" s="538" t="s">
        <v>88</v>
      </c>
      <c r="X16" s="539"/>
      <c r="Y16" s="539"/>
      <c r="Z16" s="591"/>
      <c r="AA16" s="538" t="s">
        <v>89</v>
      </c>
      <c r="AB16" s="539"/>
      <c r="AC16" s="539"/>
      <c r="AD16" s="540"/>
      <c r="AF16" s="562" t="s">
        <v>82</v>
      </c>
      <c r="AG16" s="563"/>
      <c r="AH16" s="563"/>
      <c r="AI16" s="564"/>
    </row>
    <row r="17" spans="1:44" ht="15" customHeight="1" x14ac:dyDescent="0.25">
      <c r="B17" s="572"/>
      <c r="C17" s="573"/>
      <c r="D17" s="573"/>
      <c r="E17" s="573"/>
      <c r="F17" s="574"/>
      <c r="G17" s="585"/>
      <c r="H17" s="586"/>
      <c r="I17" s="586"/>
      <c r="J17" s="587"/>
      <c r="K17" s="541"/>
      <c r="L17" s="521"/>
      <c r="M17" s="521"/>
      <c r="N17" s="522"/>
      <c r="O17" s="541"/>
      <c r="P17" s="521"/>
      <c r="Q17" s="521"/>
      <c r="R17" s="521"/>
      <c r="S17" s="541"/>
      <c r="T17" s="521"/>
      <c r="U17" s="521"/>
      <c r="V17" s="522"/>
      <c r="W17" s="541"/>
      <c r="X17" s="521"/>
      <c r="Y17" s="521"/>
      <c r="Z17" s="522"/>
      <c r="AA17" s="541"/>
      <c r="AB17" s="521"/>
      <c r="AC17" s="521"/>
      <c r="AD17" s="542"/>
      <c r="AF17" s="509"/>
      <c r="AG17" s="510"/>
      <c r="AH17" s="510"/>
      <c r="AI17" s="565"/>
    </row>
    <row r="18" spans="1:44" ht="15" customHeight="1" x14ac:dyDescent="0.25">
      <c r="B18" s="575"/>
      <c r="C18" s="576"/>
      <c r="D18" s="576"/>
      <c r="E18" s="576"/>
      <c r="F18" s="577"/>
      <c r="G18" s="588"/>
      <c r="H18" s="589"/>
      <c r="I18" s="589"/>
      <c r="J18" s="590"/>
      <c r="K18" s="543"/>
      <c r="L18" s="487"/>
      <c r="M18" s="487"/>
      <c r="N18" s="548"/>
      <c r="O18" s="543"/>
      <c r="P18" s="487"/>
      <c r="Q18" s="487"/>
      <c r="R18" s="487"/>
      <c r="S18" s="543"/>
      <c r="T18" s="487"/>
      <c r="U18" s="487"/>
      <c r="V18" s="548"/>
      <c r="W18" s="543"/>
      <c r="X18" s="487"/>
      <c r="Y18" s="487"/>
      <c r="Z18" s="548"/>
      <c r="AA18" s="543"/>
      <c r="AB18" s="487"/>
      <c r="AC18" s="487"/>
      <c r="AD18" s="544"/>
      <c r="AF18" s="509"/>
      <c r="AG18" s="510"/>
      <c r="AH18" s="510"/>
      <c r="AI18" s="565"/>
    </row>
    <row r="19" spans="1:44" ht="25.1" customHeight="1" thickBot="1" x14ac:dyDescent="0.3">
      <c r="B19" s="568" t="s">
        <v>77</v>
      </c>
      <c r="C19" s="558"/>
      <c r="D19" s="558"/>
      <c r="E19" s="558"/>
      <c r="F19" s="559"/>
      <c r="G19" s="578">
        <f t="shared" ref="G19" si="0">SUM(K19:AD19)</f>
        <v>0</v>
      </c>
      <c r="H19" s="579"/>
      <c r="I19" s="579"/>
      <c r="J19" s="580"/>
      <c r="K19" s="535"/>
      <c r="L19" s="536"/>
      <c r="M19" s="536"/>
      <c r="N19" s="537"/>
      <c r="O19" s="535"/>
      <c r="P19" s="536"/>
      <c r="Q19" s="536"/>
      <c r="R19" s="537"/>
      <c r="S19" s="535"/>
      <c r="T19" s="536"/>
      <c r="U19" s="536"/>
      <c r="V19" s="537"/>
      <c r="W19" s="535"/>
      <c r="X19" s="536"/>
      <c r="Y19" s="536"/>
      <c r="Z19" s="537"/>
      <c r="AA19" s="535"/>
      <c r="AB19" s="536"/>
      <c r="AC19" s="536"/>
      <c r="AD19" s="561"/>
      <c r="AF19" s="560"/>
      <c r="AG19" s="536"/>
      <c r="AH19" s="536"/>
      <c r="AI19" s="561"/>
    </row>
    <row r="20" spans="1:44" ht="18" customHeight="1" x14ac:dyDescent="0.25"/>
    <row r="21" spans="1:44" ht="18" customHeight="1" x14ac:dyDescent="0.25">
      <c r="A21" t="s">
        <v>85</v>
      </c>
    </row>
    <row r="22" spans="1:44" ht="18" customHeight="1" thickBot="1" x14ac:dyDescent="0.3">
      <c r="B22" t="s">
        <v>305</v>
      </c>
    </row>
    <row r="23" spans="1:44" ht="25.1" customHeight="1" x14ac:dyDescent="0.25">
      <c r="B23" s="566" t="s">
        <v>100</v>
      </c>
      <c r="C23" s="490"/>
      <c r="D23" s="490"/>
      <c r="E23" s="490"/>
      <c r="F23" s="546"/>
      <c r="G23" s="32"/>
      <c r="H23" s="24"/>
      <c r="I23" s="24" t="s">
        <v>102</v>
      </c>
      <c r="J23" s="24"/>
      <c r="K23" s="24"/>
      <c r="L23" s="24"/>
      <c r="M23" s="24" t="s">
        <v>103</v>
      </c>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5"/>
    </row>
    <row r="24" spans="1:44" ht="18" customHeight="1" x14ac:dyDescent="0.25">
      <c r="B24" s="484" t="s">
        <v>101</v>
      </c>
      <c r="C24" s="485"/>
      <c r="D24" s="485"/>
      <c r="E24" s="485"/>
      <c r="F24" s="519"/>
      <c r="G24" s="33" t="s">
        <v>133</v>
      </c>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6"/>
    </row>
    <row r="25" spans="1:44" ht="19.95" customHeight="1" x14ac:dyDescent="0.25">
      <c r="B25" s="520"/>
      <c r="C25" s="521"/>
      <c r="D25" s="521"/>
      <c r="E25" s="521"/>
      <c r="F25" s="522"/>
      <c r="G25" s="26"/>
      <c r="H25" s="27"/>
      <c r="I25" s="27" t="s">
        <v>135</v>
      </c>
      <c r="J25" s="27"/>
      <c r="K25" s="27"/>
      <c r="L25" s="27"/>
      <c r="M25" s="27"/>
      <c r="N25" s="27"/>
      <c r="O25" s="27"/>
      <c r="P25" s="27"/>
      <c r="Q25" s="27"/>
      <c r="R25" s="27"/>
      <c r="S25" s="27"/>
      <c r="T25" s="27" t="s">
        <v>131</v>
      </c>
      <c r="U25" s="27"/>
      <c r="V25" s="27"/>
      <c r="W25" s="27"/>
      <c r="X25" s="27"/>
      <c r="Y25" s="27"/>
      <c r="Z25" s="27"/>
      <c r="AA25" s="27"/>
      <c r="AB25" s="27"/>
      <c r="AC25" s="27" t="s">
        <v>132</v>
      </c>
      <c r="AD25" s="27"/>
      <c r="AE25" s="27"/>
      <c r="AF25" s="27"/>
      <c r="AG25" s="27"/>
      <c r="AH25" s="27"/>
      <c r="AI25" s="27"/>
      <c r="AJ25" s="27"/>
      <c r="AK25" s="27"/>
      <c r="AL25" s="27"/>
      <c r="AM25" s="27"/>
      <c r="AN25" s="28"/>
    </row>
    <row r="26" spans="1:44" ht="19.95" customHeight="1" x14ac:dyDescent="0.25">
      <c r="B26" s="520"/>
      <c r="C26" s="521"/>
      <c r="D26" s="521"/>
      <c r="E26" s="521"/>
      <c r="F26" s="522"/>
      <c r="G26" s="29"/>
      <c r="H26" s="30"/>
      <c r="I26" s="30" t="s">
        <v>134</v>
      </c>
      <c r="J26" s="30"/>
      <c r="K26" s="30"/>
      <c r="L26" s="30"/>
      <c r="M26" s="30"/>
      <c r="N26" s="30"/>
      <c r="O26" s="30"/>
      <c r="P26" s="30"/>
      <c r="Q26" s="30"/>
      <c r="R26" s="30"/>
      <c r="S26" s="30"/>
      <c r="T26" s="30" t="s">
        <v>136</v>
      </c>
      <c r="U26" s="30"/>
      <c r="V26" s="30"/>
      <c r="W26" s="30"/>
      <c r="X26" s="30"/>
      <c r="Y26" s="30"/>
      <c r="Z26" s="30"/>
      <c r="AA26" s="30"/>
      <c r="AB26" s="30"/>
      <c r="AC26" s="30"/>
      <c r="AD26" s="30"/>
      <c r="AE26" s="30"/>
      <c r="AF26" s="30"/>
      <c r="AG26" s="30"/>
      <c r="AH26" s="30"/>
      <c r="AI26" s="30"/>
      <c r="AJ26" s="30"/>
      <c r="AK26" s="30"/>
      <c r="AL26" s="30"/>
      <c r="AM26" s="30"/>
      <c r="AN26" s="31"/>
    </row>
    <row r="27" spans="1:44" ht="18" customHeight="1" x14ac:dyDescent="0.25">
      <c r="B27" s="520"/>
      <c r="C27" s="521"/>
      <c r="D27" s="521"/>
      <c r="E27" s="521"/>
      <c r="F27" s="522"/>
      <c r="G27" s="4" t="s">
        <v>137</v>
      </c>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6"/>
    </row>
    <row r="28" spans="1:44" ht="43.1" customHeight="1" thickBot="1" x14ac:dyDescent="0.3">
      <c r="B28" s="523"/>
      <c r="C28" s="524"/>
      <c r="D28" s="524"/>
      <c r="E28" s="524"/>
      <c r="F28" s="525"/>
      <c r="G28" s="526"/>
      <c r="H28" s="527"/>
      <c r="I28" s="527"/>
      <c r="J28" s="527"/>
      <c r="K28" s="527"/>
      <c r="L28" s="527"/>
      <c r="M28" s="527"/>
      <c r="N28" s="527"/>
      <c r="O28" s="527"/>
      <c r="P28" s="527"/>
      <c r="Q28" s="527"/>
      <c r="R28" s="527"/>
      <c r="S28" s="527"/>
      <c r="T28" s="527"/>
      <c r="U28" s="527"/>
      <c r="V28" s="527"/>
      <c r="W28" s="527"/>
      <c r="X28" s="527"/>
      <c r="Y28" s="527"/>
      <c r="Z28" s="527"/>
      <c r="AA28" s="527"/>
      <c r="AB28" s="527"/>
      <c r="AC28" s="527"/>
      <c r="AD28" s="527"/>
      <c r="AE28" s="527"/>
      <c r="AF28" s="527"/>
      <c r="AG28" s="527"/>
      <c r="AH28" s="527"/>
      <c r="AI28" s="527"/>
      <c r="AJ28" s="527"/>
      <c r="AK28" s="527"/>
      <c r="AL28" s="527"/>
      <c r="AM28" s="527"/>
      <c r="AN28" s="528"/>
    </row>
    <row r="29" spans="1:44" ht="18" customHeight="1" x14ac:dyDescent="0.25"/>
    <row r="30" spans="1:44" ht="18" customHeight="1" thickBot="1" x14ac:dyDescent="0.3">
      <c r="A30" t="s">
        <v>207</v>
      </c>
    </row>
    <row r="31" spans="1:44" ht="25.1" customHeight="1" x14ac:dyDescent="0.25">
      <c r="D31" s="478" t="s">
        <v>666</v>
      </c>
      <c r="E31" s="479"/>
      <c r="F31" s="480"/>
      <c r="G31" s="480"/>
      <c r="H31" s="480"/>
      <c r="I31" s="480"/>
      <c r="J31" s="480"/>
      <c r="K31" s="480"/>
      <c r="L31" s="480"/>
      <c r="M31" s="480"/>
      <c r="N31" s="480"/>
      <c r="O31" s="480"/>
      <c r="P31" s="480"/>
      <c r="Q31" s="480"/>
      <c r="R31" s="480"/>
      <c r="S31" s="480"/>
      <c r="T31" s="481"/>
      <c r="U31" s="482"/>
      <c r="V31" s="483"/>
      <c r="W31" s="483"/>
      <c r="X31" s="483"/>
      <c r="Y31" s="483"/>
      <c r="Z31" s="483"/>
      <c r="AA31" s="483"/>
      <c r="AB31" s="461" t="s">
        <v>345</v>
      </c>
      <c r="AC31" s="462"/>
      <c r="AD31" t="str">
        <f>IF(AND(U32&gt;0,U31&lt;U32),"① 医師：（再掲）以上の数値入力","")</f>
        <v/>
      </c>
      <c r="AP31" s="380" t="s">
        <v>1185</v>
      </c>
      <c r="AQ31" s="381"/>
      <c r="AR31" s="382"/>
    </row>
    <row r="32" spans="1:44" ht="25.1" customHeight="1" x14ac:dyDescent="0.25">
      <c r="D32" s="214"/>
      <c r="E32" s="215"/>
      <c r="F32" s="494" t="s">
        <v>349</v>
      </c>
      <c r="G32" s="450"/>
      <c r="H32" s="450"/>
      <c r="I32" s="450"/>
      <c r="J32" s="450"/>
      <c r="K32" s="450"/>
      <c r="L32" s="450"/>
      <c r="M32" s="450"/>
      <c r="N32" s="450"/>
      <c r="O32" s="450"/>
      <c r="P32" s="450"/>
      <c r="Q32" s="450"/>
      <c r="R32" s="450"/>
      <c r="S32" s="450"/>
      <c r="T32" s="451"/>
      <c r="U32" s="457"/>
      <c r="V32" s="458"/>
      <c r="W32" s="458"/>
      <c r="X32" s="458"/>
      <c r="Y32" s="458"/>
      <c r="Z32" s="458"/>
      <c r="AA32" s="502"/>
      <c r="AB32" s="444" t="s">
        <v>345</v>
      </c>
      <c r="AC32" s="445"/>
      <c r="AP32" s="383" t="s">
        <v>1186</v>
      </c>
      <c r="AQ32" s="384"/>
      <c r="AR32" s="385"/>
    </row>
    <row r="33" spans="4:44" ht="25.1" customHeight="1" x14ac:dyDescent="0.25">
      <c r="D33" s="581" t="s">
        <v>138</v>
      </c>
      <c r="E33" s="450"/>
      <c r="F33" s="450"/>
      <c r="G33" s="450"/>
      <c r="H33" s="450"/>
      <c r="I33" s="450"/>
      <c r="J33" s="450"/>
      <c r="K33" s="450"/>
      <c r="L33" s="450"/>
      <c r="M33" s="450"/>
      <c r="N33" s="450"/>
      <c r="O33" s="450"/>
      <c r="P33" s="450"/>
      <c r="Q33" s="450"/>
      <c r="R33" s="450"/>
      <c r="S33" s="450"/>
      <c r="T33" s="451"/>
      <c r="U33" s="457"/>
      <c r="V33" s="458"/>
      <c r="W33" s="458"/>
      <c r="X33" s="458"/>
      <c r="Y33" s="458"/>
      <c r="Z33" s="458"/>
      <c r="AA33" s="458"/>
      <c r="AB33" s="444" t="s">
        <v>58</v>
      </c>
      <c r="AC33" s="445"/>
      <c r="AP33" s="383" t="s">
        <v>1187</v>
      </c>
      <c r="AQ33" s="384"/>
      <c r="AR33" s="385"/>
    </row>
    <row r="34" spans="4:44" ht="25.1" customHeight="1" x14ac:dyDescent="0.25">
      <c r="D34" s="581" t="s">
        <v>139</v>
      </c>
      <c r="E34" s="450"/>
      <c r="F34" s="450"/>
      <c r="G34" s="450"/>
      <c r="H34" s="450"/>
      <c r="I34" s="450"/>
      <c r="J34" s="450"/>
      <c r="K34" s="450"/>
      <c r="L34" s="450"/>
      <c r="M34" s="450"/>
      <c r="N34" s="450"/>
      <c r="O34" s="450"/>
      <c r="P34" s="450"/>
      <c r="Q34" s="450"/>
      <c r="R34" s="450"/>
      <c r="S34" s="450"/>
      <c r="T34" s="451"/>
      <c r="U34" s="457"/>
      <c r="V34" s="458"/>
      <c r="W34" s="458"/>
      <c r="X34" s="458"/>
      <c r="Y34" s="458"/>
      <c r="Z34" s="458"/>
      <c r="AA34" s="458"/>
      <c r="AB34" s="444" t="s">
        <v>58</v>
      </c>
      <c r="AC34" s="445"/>
      <c r="AP34" s="383"/>
      <c r="AQ34" s="384"/>
      <c r="AR34" s="385"/>
    </row>
    <row r="35" spans="4:44" ht="25.1" customHeight="1" x14ac:dyDescent="0.25">
      <c r="D35" s="448" t="s">
        <v>170</v>
      </c>
      <c r="E35" s="449"/>
      <c r="F35" s="450"/>
      <c r="G35" s="450"/>
      <c r="H35" s="450"/>
      <c r="I35" s="450"/>
      <c r="J35" s="450"/>
      <c r="K35" s="450"/>
      <c r="L35" s="450"/>
      <c r="M35" s="450"/>
      <c r="N35" s="450"/>
      <c r="O35" s="450"/>
      <c r="P35" s="450"/>
      <c r="Q35" s="450"/>
      <c r="R35" s="450"/>
      <c r="S35" s="450"/>
      <c r="T35" s="451"/>
      <c r="U35" s="457"/>
      <c r="V35" s="458"/>
      <c r="W35" s="458"/>
      <c r="X35" s="458"/>
      <c r="Y35" s="458"/>
      <c r="Z35" s="458"/>
      <c r="AA35" s="458"/>
      <c r="AB35" s="444" t="s">
        <v>58</v>
      </c>
      <c r="AC35" s="445"/>
      <c r="AD35" t="str">
        <f>IF(AND(OR(U36&gt;0,U37&gt;0,U38&gt;0,U39&gt;0,U40&gt;0,U41&gt;0,U42&gt;0),U35&lt;SUM(U36:U42)),"④ 医療技術員等：（再掲）合計以上の数値入力","")</f>
        <v/>
      </c>
      <c r="AP35" s="386" t="s">
        <v>1188</v>
      </c>
      <c r="AQ35" s="387"/>
      <c r="AR35" s="388"/>
    </row>
    <row r="36" spans="4:44" ht="25.1" customHeight="1" x14ac:dyDescent="0.25">
      <c r="D36" s="154"/>
      <c r="E36" s="168"/>
      <c r="F36" s="655" t="s">
        <v>1605</v>
      </c>
      <c r="G36" s="656"/>
      <c r="H36" s="495" t="s">
        <v>350</v>
      </c>
      <c r="I36" s="449"/>
      <c r="J36" s="449"/>
      <c r="K36" s="449"/>
      <c r="L36" s="449"/>
      <c r="M36" s="449"/>
      <c r="N36" s="449"/>
      <c r="O36" s="449"/>
      <c r="P36" s="449"/>
      <c r="Q36" s="449"/>
      <c r="R36" s="449"/>
      <c r="S36" s="449"/>
      <c r="T36" s="452"/>
      <c r="U36" s="503"/>
      <c r="V36" s="504"/>
      <c r="W36" s="504"/>
      <c r="X36" s="504"/>
      <c r="Y36" s="504"/>
      <c r="Z36" s="504"/>
      <c r="AA36" s="505"/>
      <c r="AB36" s="592" t="s">
        <v>58</v>
      </c>
      <c r="AC36" s="595"/>
      <c r="AP36" s="320" t="s">
        <v>1189</v>
      </c>
      <c r="AQ36" s="389" t="s">
        <v>1190</v>
      </c>
      <c r="AR36" s="390"/>
    </row>
    <row r="37" spans="4:44" ht="25.1" customHeight="1" x14ac:dyDescent="0.25">
      <c r="D37" s="154"/>
      <c r="E37" s="168"/>
      <c r="F37" s="657"/>
      <c r="G37" s="658"/>
      <c r="H37" s="496" t="s">
        <v>352</v>
      </c>
      <c r="I37" s="497"/>
      <c r="J37" s="497"/>
      <c r="K37" s="497"/>
      <c r="L37" s="497"/>
      <c r="M37" s="497"/>
      <c r="N37" s="497"/>
      <c r="O37" s="497"/>
      <c r="P37" s="497"/>
      <c r="Q37" s="497"/>
      <c r="R37" s="497"/>
      <c r="S37" s="497"/>
      <c r="T37" s="498"/>
      <c r="U37" s="499"/>
      <c r="V37" s="500"/>
      <c r="W37" s="500"/>
      <c r="X37" s="500"/>
      <c r="Y37" s="500"/>
      <c r="Z37" s="500"/>
      <c r="AA37" s="501"/>
      <c r="AB37" s="492" t="s">
        <v>345</v>
      </c>
      <c r="AC37" s="493"/>
      <c r="AP37" s="320" t="s">
        <v>1191</v>
      </c>
      <c r="AQ37" s="389" t="s">
        <v>1191</v>
      </c>
      <c r="AR37" s="390"/>
    </row>
    <row r="38" spans="4:44" ht="25.1" customHeight="1" x14ac:dyDescent="0.25">
      <c r="D38" s="154"/>
      <c r="E38" s="168"/>
      <c r="F38" s="657"/>
      <c r="G38" s="658"/>
      <c r="H38" s="496" t="s">
        <v>351</v>
      </c>
      <c r="I38" s="497"/>
      <c r="J38" s="497"/>
      <c r="K38" s="497"/>
      <c r="L38" s="497"/>
      <c r="M38" s="497"/>
      <c r="N38" s="497"/>
      <c r="O38" s="497"/>
      <c r="P38" s="497"/>
      <c r="Q38" s="497"/>
      <c r="R38" s="497"/>
      <c r="S38" s="497"/>
      <c r="T38" s="498"/>
      <c r="U38" s="499"/>
      <c r="V38" s="500"/>
      <c r="W38" s="500"/>
      <c r="X38" s="500"/>
      <c r="Y38" s="500"/>
      <c r="Z38" s="500"/>
      <c r="AA38" s="501"/>
      <c r="AB38" s="492" t="s">
        <v>58</v>
      </c>
      <c r="AC38" s="493"/>
      <c r="AP38" s="320" t="s">
        <v>1192</v>
      </c>
      <c r="AQ38" s="389" t="s">
        <v>1193</v>
      </c>
      <c r="AR38" s="390"/>
    </row>
    <row r="39" spans="4:44" ht="25.1" customHeight="1" x14ac:dyDescent="0.25">
      <c r="D39" s="154"/>
      <c r="E39" s="168"/>
      <c r="F39" s="657"/>
      <c r="G39" s="658"/>
      <c r="H39" s="632" t="s">
        <v>136</v>
      </c>
      <c r="I39" s="633"/>
      <c r="J39" s="496" t="s">
        <v>353</v>
      </c>
      <c r="K39" s="497"/>
      <c r="L39" s="497"/>
      <c r="M39" s="497"/>
      <c r="N39" s="497"/>
      <c r="O39" s="497"/>
      <c r="P39" s="497"/>
      <c r="Q39" s="497"/>
      <c r="R39" s="497"/>
      <c r="S39" s="497"/>
      <c r="T39" s="498"/>
      <c r="U39" s="499"/>
      <c r="V39" s="500"/>
      <c r="W39" s="500"/>
      <c r="X39" s="500"/>
      <c r="Y39" s="500"/>
      <c r="Z39" s="500"/>
      <c r="AA39" s="501"/>
      <c r="AB39" s="492" t="s">
        <v>58</v>
      </c>
      <c r="AC39" s="493"/>
      <c r="AP39" s="391" t="s">
        <v>1194</v>
      </c>
      <c r="AQ39" s="322" t="s">
        <v>1195</v>
      </c>
      <c r="AR39" s="321" t="s">
        <v>1196</v>
      </c>
    </row>
    <row r="40" spans="4:44" ht="25.1" customHeight="1" x14ac:dyDescent="0.25">
      <c r="D40" s="154"/>
      <c r="E40" s="168"/>
      <c r="F40" s="657"/>
      <c r="G40" s="658"/>
      <c r="H40" s="634"/>
      <c r="I40" s="635"/>
      <c r="J40" s="496" t="s">
        <v>1321</v>
      </c>
      <c r="K40" s="497"/>
      <c r="L40" s="497"/>
      <c r="M40" s="497"/>
      <c r="N40" s="497"/>
      <c r="O40" s="497"/>
      <c r="P40" s="497"/>
      <c r="Q40" s="497"/>
      <c r="R40" s="497"/>
      <c r="S40" s="497"/>
      <c r="T40" s="498"/>
      <c r="U40" s="499"/>
      <c r="V40" s="500"/>
      <c r="W40" s="500"/>
      <c r="X40" s="500"/>
      <c r="Y40" s="500"/>
      <c r="Z40" s="500"/>
      <c r="AA40" s="501"/>
      <c r="AB40" s="492" t="s">
        <v>58</v>
      </c>
      <c r="AC40" s="493"/>
      <c r="AP40" s="392"/>
      <c r="AQ40" s="322" t="s">
        <v>1197</v>
      </c>
      <c r="AR40" s="321" t="s">
        <v>1198</v>
      </c>
    </row>
    <row r="41" spans="4:44" ht="25.1" customHeight="1" x14ac:dyDescent="0.25">
      <c r="D41" s="154"/>
      <c r="E41" s="168"/>
      <c r="F41" s="657"/>
      <c r="G41" s="658"/>
      <c r="H41" s="634"/>
      <c r="I41" s="635"/>
      <c r="J41" s="496" t="s">
        <v>354</v>
      </c>
      <c r="K41" s="497"/>
      <c r="L41" s="497"/>
      <c r="M41" s="497"/>
      <c r="N41" s="497"/>
      <c r="O41" s="497"/>
      <c r="P41" s="497"/>
      <c r="Q41" s="497"/>
      <c r="R41" s="497"/>
      <c r="S41" s="497"/>
      <c r="T41" s="498"/>
      <c r="U41" s="499"/>
      <c r="V41" s="500"/>
      <c r="W41" s="500"/>
      <c r="X41" s="500"/>
      <c r="Y41" s="500"/>
      <c r="Z41" s="500"/>
      <c r="AA41" s="501"/>
      <c r="AB41" s="492" t="s">
        <v>58</v>
      </c>
      <c r="AC41" s="493"/>
      <c r="AP41" s="392"/>
      <c r="AQ41" s="323" t="s">
        <v>351</v>
      </c>
      <c r="AR41" s="321" t="s">
        <v>1199</v>
      </c>
    </row>
    <row r="42" spans="4:44" ht="25.1" customHeight="1" x14ac:dyDescent="0.25">
      <c r="D42" s="154"/>
      <c r="E42" s="155"/>
      <c r="F42" s="663"/>
      <c r="G42" s="664"/>
      <c r="H42" s="636"/>
      <c r="I42" s="637"/>
      <c r="J42" s="638" t="s">
        <v>355</v>
      </c>
      <c r="K42" s="639"/>
      <c r="L42" s="639"/>
      <c r="M42" s="639"/>
      <c r="N42" s="639"/>
      <c r="O42" s="639"/>
      <c r="P42" s="639"/>
      <c r="Q42" s="639"/>
      <c r="R42" s="639"/>
      <c r="S42" s="639"/>
      <c r="T42" s="640"/>
      <c r="U42" s="666"/>
      <c r="V42" s="667"/>
      <c r="W42" s="667"/>
      <c r="X42" s="667"/>
      <c r="Y42" s="667"/>
      <c r="Z42" s="667"/>
      <c r="AA42" s="668"/>
      <c r="AB42" s="665" t="s">
        <v>345</v>
      </c>
      <c r="AC42" s="544"/>
      <c r="AP42" s="392"/>
      <c r="AQ42" s="322" t="s">
        <v>1200</v>
      </c>
      <c r="AR42" s="321" t="s">
        <v>1201</v>
      </c>
    </row>
    <row r="43" spans="4:44" ht="25.1" customHeight="1" x14ac:dyDescent="0.25">
      <c r="D43" s="448" t="s">
        <v>665</v>
      </c>
      <c r="E43" s="449"/>
      <c r="F43" s="450"/>
      <c r="G43" s="450"/>
      <c r="H43" s="449"/>
      <c r="I43" s="449"/>
      <c r="J43" s="449"/>
      <c r="K43" s="449"/>
      <c r="L43" s="449"/>
      <c r="M43" s="449"/>
      <c r="N43" s="449"/>
      <c r="O43" s="449"/>
      <c r="P43" s="449"/>
      <c r="Q43" s="449"/>
      <c r="R43" s="449"/>
      <c r="S43" s="449"/>
      <c r="T43" s="452"/>
      <c r="U43" s="457"/>
      <c r="V43" s="458"/>
      <c r="W43" s="458"/>
      <c r="X43" s="458"/>
      <c r="Y43" s="458"/>
      <c r="Z43" s="458"/>
      <c r="AA43" s="458"/>
      <c r="AB43" s="444" t="s">
        <v>58</v>
      </c>
      <c r="AC43" s="445"/>
      <c r="AD43" t="str">
        <f>IF(AND(OR(U44&gt;0,U45&gt;0,U46&gt;0),U43&lt;SUM(U44:U46)),"⑤ 事務職員：（再掲）合計以上の数値入力","")</f>
        <v/>
      </c>
      <c r="AP43" s="392"/>
      <c r="AQ43" s="375" t="s">
        <v>36</v>
      </c>
      <c r="AR43" s="394" t="s">
        <v>1202</v>
      </c>
    </row>
    <row r="44" spans="4:44" ht="25.1" customHeight="1" x14ac:dyDescent="0.25">
      <c r="D44" s="154"/>
      <c r="E44" s="168"/>
      <c r="F44" s="655" t="s">
        <v>1605</v>
      </c>
      <c r="G44" s="656"/>
      <c r="H44" s="652" t="s">
        <v>348</v>
      </c>
      <c r="I44" s="653"/>
      <c r="J44" s="653"/>
      <c r="K44" s="653"/>
      <c r="L44" s="653"/>
      <c r="M44" s="653"/>
      <c r="N44" s="653"/>
      <c r="O44" s="653"/>
      <c r="P44" s="653"/>
      <c r="Q44" s="653"/>
      <c r="R44" s="653"/>
      <c r="S44" s="653"/>
      <c r="T44" s="654"/>
      <c r="U44" s="503"/>
      <c r="V44" s="504"/>
      <c r="W44" s="504"/>
      <c r="X44" s="504"/>
      <c r="Y44" s="504"/>
      <c r="Z44" s="504"/>
      <c r="AA44" s="505"/>
      <c r="AB44" s="592" t="s">
        <v>58</v>
      </c>
      <c r="AC44" s="595"/>
      <c r="AP44" s="392"/>
      <c r="AQ44" s="375"/>
      <c r="AR44" s="395"/>
    </row>
    <row r="45" spans="4:44" ht="25.1" customHeight="1" x14ac:dyDescent="0.25">
      <c r="D45" s="154"/>
      <c r="E45" s="155"/>
      <c r="F45" s="657"/>
      <c r="G45" s="658"/>
      <c r="H45" s="496" t="s">
        <v>347</v>
      </c>
      <c r="I45" s="497"/>
      <c r="J45" s="497"/>
      <c r="K45" s="497"/>
      <c r="L45" s="497"/>
      <c r="M45" s="497"/>
      <c r="N45" s="497"/>
      <c r="O45" s="497"/>
      <c r="P45" s="497"/>
      <c r="Q45" s="497"/>
      <c r="R45" s="497"/>
      <c r="S45" s="497"/>
      <c r="T45" s="498"/>
      <c r="U45" s="499"/>
      <c r="V45" s="500"/>
      <c r="W45" s="500"/>
      <c r="X45" s="500"/>
      <c r="Y45" s="500"/>
      <c r="Z45" s="500"/>
      <c r="AA45" s="501"/>
      <c r="AB45" s="492" t="s">
        <v>58</v>
      </c>
      <c r="AC45" s="493"/>
      <c r="AP45" s="393"/>
      <c r="AQ45" s="375"/>
      <c r="AR45" s="396"/>
    </row>
    <row r="46" spans="4:44" ht="25.1" customHeight="1" thickBot="1" x14ac:dyDescent="0.3">
      <c r="D46" s="216"/>
      <c r="E46" s="217"/>
      <c r="F46" s="659"/>
      <c r="G46" s="660"/>
      <c r="H46" s="649" t="s">
        <v>346</v>
      </c>
      <c r="I46" s="650"/>
      <c r="J46" s="650"/>
      <c r="K46" s="650"/>
      <c r="L46" s="650"/>
      <c r="M46" s="650"/>
      <c r="N46" s="650"/>
      <c r="O46" s="650"/>
      <c r="P46" s="650"/>
      <c r="Q46" s="650"/>
      <c r="R46" s="650"/>
      <c r="S46" s="650"/>
      <c r="T46" s="651"/>
      <c r="U46" s="475"/>
      <c r="V46" s="476"/>
      <c r="W46" s="476"/>
      <c r="X46" s="476"/>
      <c r="Y46" s="476"/>
      <c r="Z46" s="476"/>
      <c r="AA46" s="477"/>
      <c r="AB46" s="661" t="s">
        <v>345</v>
      </c>
      <c r="AC46" s="662"/>
      <c r="AP46" s="320" t="s">
        <v>1203</v>
      </c>
      <c r="AQ46" s="375" t="s">
        <v>1204</v>
      </c>
      <c r="AR46" s="376"/>
    </row>
    <row r="47" spans="4:44" ht="25.1" customHeight="1" thickTop="1" thickBot="1" x14ac:dyDescent="0.3">
      <c r="D47" s="405" t="s">
        <v>940</v>
      </c>
      <c r="E47" s="406"/>
      <c r="F47" s="406"/>
      <c r="G47" s="406"/>
      <c r="H47" s="406"/>
      <c r="I47" s="406"/>
      <c r="J47" s="406"/>
      <c r="K47" s="406"/>
      <c r="L47" s="406"/>
      <c r="M47" s="406"/>
      <c r="N47" s="406"/>
      <c r="O47" s="406"/>
      <c r="P47" s="406"/>
      <c r="Q47" s="406"/>
      <c r="R47" s="406"/>
      <c r="S47" s="406"/>
      <c r="T47" s="453"/>
      <c r="U47" s="459">
        <f t="shared" ref="U47" si="1">SUM(U31,U33:AA35,U43)</f>
        <v>0</v>
      </c>
      <c r="V47" s="460"/>
      <c r="W47" s="460"/>
      <c r="X47" s="460"/>
      <c r="Y47" s="460"/>
      <c r="Z47" s="460"/>
      <c r="AA47" s="460"/>
      <c r="AB47" s="446" t="s">
        <v>58</v>
      </c>
      <c r="AC47" s="447"/>
      <c r="AP47" s="377" t="s">
        <v>1205</v>
      </c>
      <c r="AQ47" s="378"/>
      <c r="AR47" s="379"/>
    </row>
    <row r="48" spans="4:44" ht="18" customHeight="1" x14ac:dyDescent="0.25">
      <c r="D48" t="s">
        <v>1320</v>
      </c>
    </row>
    <row r="51" spans="1:39" ht="18" customHeight="1" x14ac:dyDescent="0.25">
      <c r="A51" t="s">
        <v>70</v>
      </c>
      <c r="AM51" s="2"/>
    </row>
    <row r="52" spans="1:39" ht="18" customHeight="1" x14ac:dyDescent="0.25">
      <c r="A52" t="s">
        <v>71</v>
      </c>
    </row>
    <row r="53" spans="1:39" ht="18" customHeight="1" thickBot="1" x14ac:dyDescent="0.3">
      <c r="B53" t="s">
        <v>171</v>
      </c>
    </row>
    <row r="54" spans="1:39" ht="25.1" customHeight="1" thickBot="1" x14ac:dyDescent="0.3">
      <c r="B54" s="488"/>
      <c r="C54" s="489"/>
      <c r="D54" s="489"/>
      <c r="E54" s="489"/>
      <c r="F54" s="489"/>
      <c r="G54" s="489"/>
      <c r="H54" s="489"/>
      <c r="I54" s="489"/>
      <c r="J54" s="489"/>
      <c r="K54" s="489"/>
      <c r="L54" s="463">
        <v>45809</v>
      </c>
      <c r="M54" s="455"/>
      <c r="N54" s="455"/>
      <c r="O54" s="455"/>
      <c r="P54" s="455"/>
      <c r="Q54" s="455"/>
      <c r="R54" s="455"/>
      <c r="S54" s="455"/>
      <c r="T54" s="455"/>
      <c r="U54" s="455"/>
      <c r="V54" s="455"/>
      <c r="W54" s="455"/>
      <c r="X54" s="455"/>
      <c r="Y54" s="464"/>
      <c r="Z54" s="454">
        <v>46174</v>
      </c>
      <c r="AA54" s="455"/>
      <c r="AB54" s="455"/>
      <c r="AC54" s="455"/>
      <c r="AD54" s="455"/>
      <c r="AE54" s="455"/>
      <c r="AF54" s="455"/>
      <c r="AG54" s="455"/>
      <c r="AH54" s="455"/>
      <c r="AI54" s="455"/>
      <c r="AJ54" s="455"/>
      <c r="AK54" s="455"/>
      <c r="AL54" s="455"/>
      <c r="AM54" s="456"/>
    </row>
    <row r="55" spans="1:39" ht="25.1" customHeight="1" x14ac:dyDescent="0.25">
      <c r="B55" s="641" t="s">
        <v>1354</v>
      </c>
      <c r="C55" s="539"/>
      <c r="D55" s="539"/>
      <c r="E55" s="539"/>
      <c r="F55" s="539"/>
      <c r="G55" s="539"/>
      <c r="H55" s="539"/>
      <c r="I55" s="539"/>
      <c r="J55" s="539"/>
      <c r="K55" s="642"/>
      <c r="L55" s="469" t="s">
        <v>86</v>
      </c>
      <c r="M55" s="470"/>
      <c r="N55" s="470"/>
      <c r="O55" s="470"/>
      <c r="P55" s="470"/>
      <c r="Q55" s="470"/>
      <c r="R55" s="470"/>
      <c r="S55" s="470"/>
      <c r="T55" s="471"/>
      <c r="U55" s="465"/>
      <c r="V55" s="466"/>
      <c r="W55" s="466"/>
      <c r="X55" s="461" t="s">
        <v>57</v>
      </c>
      <c r="Y55" s="490"/>
      <c r="Z55" s="472" t="s">
        <v>86</v>
      </c>
      <c r="AA55" s="470"/>
      <c r="AB55" s="470"/>
      <c r="AC55" s="470"/>
      <c r="AD55" s="470"/>
      <c r="AE55" s="470"/>
      <c r="AF55" s="470"/>
      <c r="AG55" s="470"/>
      <c r="AH55" s="471"/>
      <c r="AI55" s="465"/>
      <c r="AJ55" s="466"/>
      <c r="AK55" s="466"/>
      <c r="AL55" s="461" t="s">
        <v>57</v>
      </c>
      <c r="AM55" s="462"/>
    </row>
    <row r="56" spans="1:39" ht="18" customHeight="1" x14ac:dyDescent="0.25">
      <c r="B56" s="520"/>
      <c r="C56" s="521"/>
      <c r="D56" s="521"/>
      <c r="E56" s="521"/>
      <c r="F56" s="521"/>
      <c r="G56" s="521"/>
      <c r="H56" s="521"/>
      <c r="I56" s="521"/>
      <c r="J56" s="521"/>
      <c r="K56" s="619"/>
      <c r="L56" s="293"/>
      <c r="M56" s="292"/>
      <c r="N56" s="643" t="s">
        <v>1038</v>
      </c>
      <c r="O56" s="643"/>
      <c r="P56" s="643"/>
      <c r="Q56" s="643"/>
      <c r="R56" s="643"/>
      <c r="S56" s="643"/>
      <c r="T56" s="643"/>
      <c r="U56" s="643"/>
      <c r="V56" s="643"/>
      <c r="W56" s="643"/>
      <c r="X56" s="643"/>
      <c r="Y56" s="644"/>
      <c r="Z56" s="294"/>
      <c r="AA56" s="292"/>
      <c r="AB56" s="643" t="s">
        <v>1038</v>
      </c>
      <c r="AC56" s="643"/>
      <c r="AD56" s="643"/>
      <c r="AE56" s="643"/>
      <c r="AF56" s="643"/>
      <c r="AG56" s="643"/>
      <c r="AH56" s="643"/>
      <c r="AI56" s="643"/>
      <c r="AJ56" s="643"/>
      <c r="AK56" s="643"/>
      <c r="AL56" s="643"/>
      <c r="AM56" s="647"/>
    </row>
    <row r="57" spans="1:39" ht="18" customHeight="1" x14ac:dyDescent="0.25">
      <c r="B57" s="486"/>
      <c r="C57" s="487"/>
      <c r="D57" s="487"/>
      <c r="E57" s="487"/>
      <c r="F57" s="487"/>
      <c r="G57" s="487"/>
      <c r="H57" s="487"/>
      <c r="I57" s="487"/>
      <c r="J57" s="487"/>
      <c r="K57" s="620"/>
      <c r="L57" s="289"/>
      <c r="M57" s="290"/>
      <c r="N57" s="645" t="s">
        <v>1039</v>
      </c>
      <c r="O57" s="645"/>
      <c r="P57" s="645"/>
      <c r="Q57" s="645"/>
      <c r="R57" s="645"/>
      <c r="S57" s="645"/>
      <c r="T57" s="645"/>
      <c r="U57" s="645"/>
      <c r="V57" s="645"/>
      <c r="W57" s="645"/>
      <c r="X57" s="645"/>
      <c r="Y57" s="646"/>
      <c r="Z57" s="291"/>
      <c r="AA57" s="290"/>
      <c r="AB57" s="645" t="s">
        <v>1039</v>
      </c>
      <c r="AC57" s="645"/>
      <c r="AD57" s="645"/>
      <c r="AE57" s="645"/>
      <c r="AF57" s="645"/>
      <c r="AG57" s="645"/>
      <c r="AH57" s="645"/>
      <c r="AI57" s="645"/>
      <c r="AJ57" s="645"/>
      <c r="AK57" s="645"/>
      <c r="AL57" s="645"/>
      <c r="AM57" s="648"/>
    </row>
    <row r="58" spans="1:39" ht="25.1" customHeight="1" x14ac:dyDescent="0.25">
      <c r="B58" s="484" t="s">
        <v>1474</v>
      </c>
      <c r="C58" s="485"/>
      <c r="D58" s="485"/>
      <c r="E58" s="485"/>
      <c r="F58" s="485"/>
      <c r="G58" s="485"/>
      <c r="H58" s="485"/>
      <c r="I58" s="485"/>
      <c r="J58" s="485"/>
      <c r="K58" s="485"/>
      <c r="L58" s="467" t="s">
        <v>86</v>
      </c>
      <c r="M58" s="468"/>
      <c r="N58" s="468"/>
      <c r="O58" s="468"/>
      <c r="P58" s="468"/>
      <c r="Q58" s="468"/>
      <c r="R58" s="468"/>
      <c r="S58" s="468"/>
      <c r="T58" s="468"/>
      <c r="U58" s="473"/>
      <c r="V58" s="474"/>
      <c r="W58" s="474"/>
      <c r="X58" s="444" t="s">
        <v>57</v>
      </c>
      <c r="Y58" s="491"/>
      <c r="Z58" s="468" t="s">
        <v>86</v>
      </c>
      <c r="AA58" s="468"/>
      <c r="AB58" s="468"/>
      <c r="AC58" s="468"/>
      <c r="AD58" s="468"/>
      <c r="AE58" s="468"/>
      <c r="AF58" s="468"/>
      <c r="AG58" s="468"/>
      <c r="AH58" s="468"/>
      <c r="AI58" s="473"/>
      <c r="AJ58" s="474"/>
      <c r="AK58" s="474"/>
      <c r="AL58" s="444" t="s">
        <v>57</v>
      </c>
      <c r="AM58" s="445"/>
    </row>
    <row r="59" spans="1:39" ht="25.1" customHeight="1" x14ac:dyDescent="0.25">
      <c r="B59" s="486"/>
      <c r="C59" s="487"/>
      <c r="D59" s="487"/>
      <c r="E59" s="487"/>
      <c r="F59" s="487"/>
      <c r="G59" s="487"/>
      <c r="H59" s="487"/>
      <c r="I59" s="487"/>
      <c r="J59" s="487"/>
      <c r="K59" s="487"/>
      <c r="L59" s="467" t="s">
        <v>86</v>
      </c>
      <c r="M59" s="468"/>
      <c r="N59" s="468"/>
      <c r="O59" s="468"/>
      <c r="P59" s="468"/>
      <c r="Q59" s="468"/>
      <c r="R59" s="468"/>
      <c r="S59" s="468"/>
      <c r="T59" s="468"/>
      <c r="U59" s="473"/>
      <c r="V59" s="474"/>
      <c r="W59" s="474"/>
      <c r="X59" s="444" t="s">
        <v>57</v>
      </c>
      <c r="Y59" s="491"/>
      <c r="Z59" s="468" t="s">
        <v>86</v>
      </c>
      <c r="AA59" s="468"/>
      <c r="AB59" s="468"/>
      <c r="AC59" s="468"/>
      <c r="AD59" s="468"/>
      <c r="AE59" s="468"/>
      <c r="AF59" s="468"/>
      <c r="AG59" s="468"/>
      <c r="AH59" s="468"/>
      <c r="AI59" s="473"/>
      <c r="AJ59" s="474"/>
      <c r="AK59" s="474"/>
      <c r="AL59" s="444" t="s">
        <v>57</v>
      </c>
      <c r="AM59" s="445"/>
    </row>
    <row r="60" spans="1:39" ht="25.1" customHeight="1" x14ac:dyDescent="0.25">
      <c r="B60" s="567" t="s">
        <v>72</v>
      </c>
      <c r="C60" s="491"/>
      <c r="D60" s="491"/>
      <c r="E60" s="491"/>
      <c r="F60" s="491"/>
      <c r="G60" s="491"/>
      <c r="H60" s="491"/>
      <c r="I60" s="491"/>
      <c r="J60" s="491"/>
      <c r="K60" s="491"/>
      <c r="L60" s="467" t="s">
        <v>86</v>
      </c>
      <c r="M60" s="468"/>
      <c r="N60" s="468"/>
      <c r="O60" s="468"/>
      <c r="P60" s="468"/>
      <c r="Q60" s="468"/>
      <c r="R60" s="468"/>
      <c r="S60" s="468"/>
      <c r="T60" s="468"/>
      <c r="U60" s="473"/>
      <c r="V60" s="474"/>
      <c r="W60" s="474"/>
      <c r="X60" s="444" t="s">
        <v>57</v>
      </c>
      <c r="Y60" s="491"/>
      <c r="Z60" s="468" t="s">
        <v>86</v>
      </c>
      <c r="AA60" s="468"/>
      <c r="AB60" s="468"/>
      <c r="AC60" s="468"/>
      <c r="AD60" s="468"/>
      <c r="AE60" s="468"/>
      <c r="AF60" s="468"/>
      <c r="AG60" s="468"/>
      <c r="AH60" s="468"/>
      <c r="AI60" s="473"/>
      <c r="AJ60" s="474"/>
      <c r="AK60" s="474"/>
      <c r="AL60" s="444" t="s">
        <v>57</v>
      </c>
      <c r="AM60" s="445"/>
    </row>
    <row r="61" spans="1:39" ht="25.1" customHeight="1" x14ac:dyDescent="0.25">
      <c r="B61" s="567" t="s">
        <v>152</v>
      </c>
      <c r="C61" s="491"/>
      <c r="D61" s="491"/>
      <c r="E61" s="491"/>
      <c r="F61" s="491"/>
      <c r="G61" s="491"/>
      <c r="H61" s="491"/>
      <c r="I61" s="491"/>
      <c r="J61" s="491"/>
      <c r="K61" s="491"/>
      <c r="L61" s="467" t="s">
        <v>86</v>
      </c>
      <c r="M61" s="468"/>
      <c r="N61" s="468"/>
      <c r="O61" s="468"/>
      <c r="P61" s="468"/>
      <c r="Q61" s="468"/>
      <c r="R61" s="468"/>
      <c r="S61" s="468"/>
      <c r="T61" s="468"/>
      <c r="U61" s="473"/>
      <c r="V61" s="474"/>
      <c r="W61" s="474"/>
      <c r="X61" s="444" t="s">
        <v>57</v>
      </c>
      <c r="Y61" s="491"/>
      <c r="Z61" s="468" t="s">
        <v>86</v>
      </c>
      <c r="AA61" s="468"/>
      <c r="AB61" s="468"/>
      <c r="AC61" s="468"/>
      <c r="AD61" s="468"/>
      <c r="AE61" s="468"/>
      <c r="AF61" s="468"/>
      <c r="AG61" s="468"/>
      <c r="AH61" s="468"/>
      <c r="AI61" s="473"/>
      <c r="AJ61" s="474"/>
      <c r="AK61" s="474"/>
      <c r="AL61" s="444" t="s">
        <v>57</v>
      </c>
      <c r="AM61" s="445"/>
    </row>
    <row r="62" spans="1:39" ht="25.1" customHeight="1" x14ac:dyDescent="0.25">
      <c r="B62" s="506" t="s">
        <v>1475</v>
      </c>
      <c r="C62" s="485"/>
      <c r="D62" s="485"/>
      <c r="E62" s="485"/>
      <c r="F62" s="485"/>
      <c r="G62" s="485"/>
      <c r="H62" s="519"/>
      <c r="I62" s="543" t="s">
        <v>1352</v>
      </c>
      <c r="J62" s="487"/>
      <c r="K62" s="487"/>
      <c r="L62" s="467" t="s">
        <v>86</v>
      </c>
      <c r="M62" s="468"/>
      <c r="N62" s="468"/>
      <c r="O62" s="468"/>
      <c r="P62" s="468"/>
      <c r="Q62" s="468"/>
      <c r="R62" s="468"/>
      <c r="S62" s="468"/>
      <c r="T62" s="468"/>
      <c r="U62" s="473"/>
      <c r="V62" s="474"/>
      <c r="W62" s="474"/>
      <c r="X62" s="444" t="s">
        <v>57</v>
      </c>
      <c r="Y62" s="491"/>
      <c r="Z62" s="468" t="s">
        <v>86</v>
      </c>
      <c r="AA62" s="468"/>
      <c r="AB62" s="468"/>
      <c r="AC62" s="468"/>
      <c r="AD62" s="468"/>
      <c r="AE62" s="468"/>
      <c r="AF62" s="468"/>
      <c r="AG62" s="468"/>
      <c r="AH62" s="468"/>
      <c r="AI62" s="473"/>
      <c r="AJ62" s="474"/>
      <c r="AK62" s="474"/>
      <c r="AL62" s="444" t="s">
        <v>57</v>
      </c>
      <c r="AM62" s="445"/>
    </row>
    <row r="63" spans="1:39" ht="25.1" customHeight="1" x14ac:dyDescent="0.25">
      <c r="B63" s="520"/>
      <c r="C63" s="521"/>
      <c r="D63" s="521"/>
      <c r="E63" s="521"/>
      <c r="F63" s="521"/>
      <c r="G63" s="521"/>
      <c r="H63" s="522"/>
      <c r="I63" s="549" t="s">
        <v>74</v>
      </c>
      <c r="J63" s="491"/>
      <c r="K63" s="491"/>
      <c r="L63" s="467" t="s">
        <v>86</v>
      </c>
      <c r="M63" s="468"/>
      <c r="N63" s="468"/>
      <c r="O63" s="468"/>
      <c r="P63" s="468"/>
      <c r="Q63" s="468"/>
      <c r="R63" s="468"/>
      <c r="S63" s="468"/>
      <c r="T63" s="468"/>
      <c r="U63" s="473"/>
      <c r="V63" s="474"/>
      <c r="W63" s="474"/>
      <c r="X63" s="444" t="s">
        <v>57</v>
      </c>
      <c r="Y63" s="491"/>
      <c r="Z63" s="468" t="s">
        <v>86</v>
      </c>
      <c r="AA63" s="468"/>
      <c r="AB63" s="468"/>
      <c r="AC63" s="468"/>
      <c r="AD63" s="468"/>
      <c r="AE63" s="468"/>
      <c r="AF63" s="468"/>
      <c r="AG63" s="468"/>
      <c r="AH63" s="468"/>
      <c r="AI63" s="473"/>
      <c r="AJ63" s="474"/>
      <c r="AK63" s="474"/>
      <c r="AL63" s="444" t="s">
        <v>57</v>
      </c>
      <c r="AM63" s="445"/>
    </row>
    <row r="64" spans="1:39" ht="25.1" customHeight="1" x14ac:dyDescent="0.25">
      <c r="B64" s="486"/>
      <c r="C64" s="487"/>
      <c r="D64" s="487"/>
      <c r="E64" s="487"/>
      <c r="F64" s="487"/>
      <c r="G64" s="487"/>
      <c r="H64" s="548"/>
      <c r="I64" s="549" t="s">
        <v>75</v>
      </c>
      <c r="J64" s="491"/>
      <c r="K64" s="491"/>
      <c r="L64" s="467" t="s">
        <v>86</v>
      </c>
      <c r="M64" s="468"/>
      <c r="N64" s="468"/>
      <c r="O64" s="468"/>
      <c r="P64" s="468"/>
      <c r="Q64" s="468"/>
      <c r="R64" s="468"/>
      <c r="S64" s="468"/>
      <c r="T64" s="468"/>
      <c r="U64" s="473"/>
      <c r="V64" s="474"/>
      <c r="W64" s="474"/>
      <c r="X64" s="444" t="s">
        <v>57</v>
      </c>
      <c r="Y64" s="491"/>
      <c r="Z64" s="468" t="s">
        <v>86</v>
      </c>
      <c r="AA64" s="468"/>
      <c r="AB64" s="468"/>
      <c r="AC64" s="468"/>
      <c r="AD64" s="468"/>
      <c r="AE64" s="468"/>
      <c r="AF64" s="468"/>
      <c r="AG64" s="468"/>
      <c r="AH64" s="468"/>
      <c r="AI64" s="473"/>
      <c r="AJ64" s="474"/>
      <c r="AK64" s="474"/>
      <c r="AL64" s="444" t="s">
        <v>57</v>
      </c>
      <c r="AM64" s="445"/>
    </row>
    <row r="65" spans="1:40" ht="25.1" customHeight="1" x14ac:dyDescent="0.25">
      <c r="B65" s="567" t="s">
        <v>1355</v>
      </c>
      <c r="C65" s="491"/>
      <c r="D65" s="491"/>
      <c r="E65" s="491"/>
      <c r="F65" s="491"/>
      <c r="G65" s="491"/>
      <c r="H65" s="491"/>
      <c r="I65" s="491"/>
      <c r="J65" s="491"/>
      <c r="K65" s="491"/>
      <c r="L65" s="467" t="s">
        <v>86</v>
      </c>
      <c r="M65" s="468"/>
      <c r="N65" s="468"/>
      <c r="O65" s="468"/>
      <c r="P65" s="468"/>
      <c r="Q65" s="468"/>
      <c r="R65" s="468"/>
      <c r="S65" s="468"/>
      <c r="T65" s="468"/>
      <c r="U65" s="473"/>
      <c r="V65" s="474"/>
      <c r="W65" s="474"/>
      <c r="X65" s="444" t="s">
        <v>57</v>
      </c>
      <c r="Y65" s="491"/>
      <c r="Z65" s="468" t="s">
        <v>86</v>
      </c>
      <c r="AA65" s="468"/>
      <c r="AB65" s="468"/>
      <c r="AC65" s="468"/>
      <c r="AD65" s="468"/>
      <c r="AE65" s="468"/>
      <c r="AF65" s="468"/>
      <c r="AG65" s="468"/>
      <c r="AH65" s="468"/>
      <c r="AI65" s="473"/>
      <c r="AJ65" s="474"/>
      <c r="AK65" s="474"/>
      <c r="AL65" s="444" t="s">
        <v>57</v>
      </c>
      <c r="AM65" s="445"/>
    </row>
    <row r="66" spans="1:40" ht="25.1" customHeight="1" thickBot="1" x14ac:dyDescent="0.3">
      <c r="B66" s="605" t="s">
        <v>1480</v>
      </c>
      <c r="C66" s="606"/>
      <c r="D66" s="606"/>
      <c r="E66" s="606"/>
      <c r="F66" s="606"/>
      <c r="G66" s="606"/>
      <c r="H66" s="606"/>
      <c r="I66" s="606"/>
      <c r="J66" s="606"/>
      <c r="K66" s="606"/>
      <c r="L66" s="607" t="s">
        <v>86</v>
      </c>
      <c r="M66" s="608"/>
      <c r="N66" s="608"/>
      <c r="O66" s="608"/>
      <c r="P66" s="608"/>
      <c r="Q66" s="608"/>
      <c r="R66" s="608"/>
      <c r="S66" s="608"/>
      <c r="T66" s="608"/>
      <c r="U66" s="593"/>
      <c r="V66" s="594"/>
      <c r="W66" s="594"/>
      <c r="X66" s="592" t="s">
        <v>57</v>
      </c>
      <c r="Y66" s="485"/>
      <c r="Z66" s="608" t="s">
        <v>86</v>
      </c>
      <c r="AA66" s="608"/>
      <c r="AB66" s="608"/>
      <c r="AC66" s="608"/>
      <c r="AD66" s="608"/>
      <c r="AE66" s="608"/>
      <c r="AF66" s="608"/>
      <c r="AG66" s="608"/>
      <c r="AH66" s="608"/>
      <c r="AI66" s="593"/>
      <c r="AJ66" s="594"/>
      <c r="AK66" s="594"/>
      <c r="AL66" s="592" t="s">
        <v>57</v>
      </c>
      <c r="AM66" s="595"/>
    </row>
    <row r="67" spans="1:40" ht="25.1" customHeight="1" thickTop="1" thickBot="1" x14ac:dyDescent="0.3">
      <c r="B67" s="609" t="s">
        <v>941</v>
      </c>
      <c r="C67" s="610"/>
      <c r="D67" s="610"/>
      <c r="E67" s="610"/>
      <c r="F67" s="610"/>
      <c r="G67" s="610"/>
      <c r="H67" s="610"/>
      <c r="I67" s="610"/>
      <c r="J67" s="610"/>
      <c r="K67" s="610"/>
      <c r="L67" s="613">
        <f>SUM(U55:U66)</f>
        <v>0</v>
      </c>
      <c r="M67" s="614"/>
      <c r="N67" s="614"/>
      <c r="O67" s="614"/>
      <c r="P67" s="614"/>
      <c r="Q67" s="614"/>
      <c r="R67" s="614"/>
      <c r="S67" s="614"/>
      <c r="T67" s="614"/>
      <c r="U67" s="614"/>
      <c r="V67" s="614"/>
      <c r="W67" s="615"/>
      <c r="X67" s="611" t="s">
        <v>57</v>
      </c>
      <c r="Y67" s="610"/>
      <c r="Z67" s="616">
        <f>SUM(AI55:AI66)</f>
        <v>0</v>
      </c>
      <c r="AA67" s="614"/>
      <c r="AB67" s="614"/>
      <c r="AC67" s="614"/>
      <c r="AD67" s="614"/>
      <c r="AE67" s="614"/>
      <c r="AF67" s="614"/>
      <c r="AG67" s="614"/>
      <c r="AH67" s="614"/>
      <c r="AI67" s="614"/>
      <c r="AJ67" s="614"/>
      <c r="AK67" s="615"/>
      <c r="AL67" s="611" t="s">
        <v>57</v>
      </c>
      <c r="AM67" s="612"/>
    </row>
    <row r="68" spans="1:40" ht="18" customHeight="1" x14ac:dyDescent="0.25">
      <c r="B68" s="177" t="s">
        <v>1353</v>
      </c>
    </row>
    <row r="69" spans="1:40" ht="18" customHeight="1" x14ac:dyDescent="0.25">
      <c r="B69" s="177" t="s">
        <v>1476</v>
      </c>
    </row>
    <row r="70" spans="1:40" ht="18" customHeight="1" x14ac:dyDescent="0.25">
      <c r="B70" s="177" t="s">
        <v>1479</v>
      </c>
    </row>
    <row r="71" spans="1:40" ht="18" customHeight="1" x14ac:dyDescent="0.25">
      <c r="B71" s="177" t="s">
        <v>1481</v>
      </c>
    </row>
    <row r="72" spans="1:40" ht="18" customHeight="1" x14ac:dyDescent="0.25"/>
    <row r="73" spans="1:40" ht="18" customHeight="1" x14ac:dyDescent="0.25">
      <c r="A73" t="s">
        <v>150</v>
      </c>
    </row>
    <row r="74" spans="1:40" ht="19.95" customHeight="1" x14ac:dyDescent="0.25">
      <c r="B74" t="s">
        <v>223</v>
      </c>
      <c r="AB74" s="165"/>
      <c r="AC74" s="166"/>
      <c r="AD74" s="167"/>
      <c r="AE74" s="167"/>
      <c r="AF74" s="167"/>
      <c r="AG74" s="167"/>
      <c r="AH74" s="164"/>
      <c r="AI74" s="164"/>
    </row>
    <row r="75" spans="1:40" ht="19.95" customHeight="1" thickBot="1" x14ac:dyDescent="0.3">
      <c r="B75" t="s">
        <v>224</v>
      </c>
      <c r="AB75" s="165"/>
      <c r="AC75" s="166"/>
      <c r="AD75" s="167"/>
      <c r="AE75" s="167"/>
      <c r="AF75" s="167"/>
      <c r="AG75" s="167"/>
      <c r="AH75" s="164"/>
      <c r="AI75" s="164"/>
    </row>
    <row r="76" spans="1:40" ht="19.95" customHeight="1" thickBot="1" x14ac:dyDescent="0.3">
      <c r="B76" s="239"/>
      <c r="C76" s="240"/>
      <c r="D76" s="240"/>
      <c r="E76" s="240"/>
      <c r="F76" s="240"/>
      <c r="G76" s="240"/>
      <c r="H76" s="240"/>
      <c r="I76" s="240"/>
      <c r="J76" s="240"/>
      <c r="K76" s="240"/>
      <c r="L76" s="240"/>
      <c r="M76" s="240"/>
      <c r="N76" s="240"/>
      <c r="O76" s="240"/>
      <c r="P76" s="240"/>
      <c r="Q76" s="240"/>
      <c r="R76" s="240"/>
      <c r="S76" s="240"/>
      <c r="T76" s="242"/>
      <c r="U76" s="243" t="s">
        <v>151</v>
      </c>
      <c r="V76" s="244"/>
      <c r="W76" s="244"/>
      <c r="X76" s="244"/>
      <c r="Y76" s="244"/>
      <c r="Z76" s="244"/>
      <c r="AA76" s="244"/>
      <c r="AB76" s="244"/>
      <c r="AC76" s="244"/>
      <c r="AD76" s="244"/>
      <c r="AE76" s="244"/>
      <c r="AF76" s="244"/>
      <c r="AG76" s="244"/>
      <c r="AH76" s="244"/>
      <c r="AI76" s="244"/>
      <c r="AJ76" s="244"/>
      <c r="AK76" s="244"/>
      <c r="AL76" s="244"/>
      <c r="AM76" s="244"/>
      <c r="AN76" s="245"/>
    </row>
    <row r="77" spans="1:40" ht="18" customHeight="1" x14ac:dyDescent="0.25">
      <c r="B77" s="251" t="s">
        <v>386</v>
      </c>
      <c r="C77" s="252"/>
      <c r="D77" s="252"/>
      <c r="E77" s="252"/>
      <c r="F77" s="252"/>
      <c r="G77" s="252"/>
      <c r="H77" s="252"/>
      <c r="I77" s="252"/>
      <c r="J77" s="252"/>
      <c r="K77" s="252"/>
      <c r="L77" s="252"/>
      <c r="M77" s="252"/>
      <c r="N77" s="252"/>
      <c r="O77" s="252"/>
      <c r="P77" s="252"/>
      <c r="Q77" s="252"/>
      <c r="R77" s="252"/>
      <c r="S77" s="252"/>
      <c r="T77" s="253"/>
      <c r="U77" s="408" t="s">
        <v>383</v>
      </c>
      <c r="V77" s="409"/>
      <c r="W77" s="410"/>
      <c r="X77" s="431" t="s">
        <v>385</v>
      </c>
      <c r="Y77" s="411"/>
      <c r="Z77" s="411"/>
      <c r="AA77" s="412" t="s">
        <v>389</v>
      </c>
      <c r="AB77" s="412"/>
      <c r="AC77" s="412" t="s">
        <v>390</v>
      </c>
      <c r="AD77" s="412"/>
      <c r="AE77" s="412"/>
      <c r="AF77" s="412"/>
      <c r="AG77" s="412"/>
      <c r="AH77" s="412"/>
      <c r="AI77" s="412"/>
      <c r="AJ77" s="412"/>
      <c r="AK77" s="412"/>
      <c r="AL77" s="412"/>
      <c r="AM77" s="412"/>
      <c r="AN77" s="413"/>
    </row>
    <row r="78" spans="1:40" ht="18" customHeight="1" x14ac:dyDescent="0.25">
      <c r="B78" s="254"/>
      <c r="C78" s="255"/>
      <c r="D78" s="255"/>
      <c r="E78" s="255"/>
      <c r="F78" s="255"/>
      <c r="G78" s="255"/>
      <c r="H78" s="255"/>
      <c r="I78" s="255"/>
      <c r="J78" s="255"/>
      <c r="K78" s="255"/>
      <c r="L78" s="255"/>
      <c r="M78" s="255"/>
      <c r="N78" s="255"/>
      <c r="O78" s="255"/>
      <c r="P78" s="255"/>
      <c r="Q78" s="255"/>
      <c r="R78" s="255"/>
      <c r="S78" s="255"/>
      <c r="T78" s="256"/>
      <c r="U78" s="599"/>
      <c r="V78" s="600"/>
      <c r="W78" s="601"/>
      <c r="X78" s="432"/>
      <c r="Y78" s="433"/>
      <c r="Z78" s="433"/>
      <c r="AA78" s="426"/>
      <c r="AB78" s="426"/>
      <c r="AC78" s="426" t="s">
        <v>399</v>
      </c>
      <c r="AD78" s="426"/>
      <c r="AE78" s="426"/>
      <c r="AF78" s="426"/>
      <c r="AG78" s="426"/>
      <c r="AH78" s="426"/>
      <c r="AI78" s="426"/>
      <c r="AJ78" s="426"/>
      <c r="AK78" s="426"/>
      <c r="AL78" s="426"/>
      <c r="AM78" s="426"/>
      <c r="AN78" s="427"/>
    </row>
    <row r="79" spans="1:40" ht="22.1" customHeight="1" x14ac:dyDescent="0.25">
      <c r="B79" s="257"/>
      <c r="C79" s="258"/>
      <c r="D79" s="258"/>
      <c r="E79" s="258"/>
      <c r="F79" s="258"/>
      <c r="G79" s="258"/>
      <c r="H79" s="258"/>
      <c r="I79" s="258"/>
      <c r="J79" s="258"/>
      <c r="K79" s="258"/>
      <c r="L79" s="258"/>
      <c r="M79" s="258"/>
      <c r="N79" s="258"/>
      <c r="O79" s="258"/>
      <c r="P79" s="258"/>
      <c r="Q79" s="258"/>
      <c r="R79" s="258"/>
      <c r="S79" s="258"/>
      <c r="T79" s="259"/>
      <c r="U79" s="423" t="s">
        <v>384</v>
      </c>
      <c r="V79" s="424"/>
      <c r="W79" s="425"/>
      <c r="X79" s="247" t="s">
        <v>385</v>
      </c>
      <c r="Y79" s="411"/>
      <c r="Z79" s="411"/>
      <c r="AA79" s="412" t="s">
        <v>389</v>
      </c>
      <c r="AB79" s="412"/>
      <c r="AC79" s="412" t="s">
        <v>393</v>
      </c>
      <c r="AD79" s="412"/>
      <c r="AE79" s="412"/>
      <c r="AF79" s="412"/>
      <c r="AG79" s="412"/>
      <c r="AH79" s="412"/>
      <c r="AI79" s="412"/>
      <c r="AJ79" s="412"/>
      <c r="AK79" s="412"/>
      <c r="AL79" s="412"/>
      <c r="AM79" s="412"/>
      <c r="AN79" s="413"/>
    </row>
    <row r="80" spans="1:40" ht="18" customHeight="1" x14ac:dyDescent="0.25">
      <c r="B80" s="260" t="s">
        <v>153</v>
      </c>
      <c r="C80" s="261"/>
      <c r="D80" s="261"/>
      <c r="E80" s="261"/>
      <c r="F80" s="261"/>
      <c r="G80" s="261"/>
      <c r="H80" s="261"/>
      <c r="I80" s="261"/>
      <c r="J80" s="261"/>
      <c r="K80" s="261"/>
      <c r="L80" s="261"/>
      <c r="M80" s="261"/>
      <c r="N80" s="261"/>
      <c r="O80" s="261"/>
      <c r="P80" s="261"/>
      <c r="Q80" s="261"/>
      <c r="R80" s="261"/>
      <c r="S80" s="261"/>
      <c r="T80" s="262"/>
      <c r="U80" s="408" t="s">
        <v>383</v>
      </c>
      <c r="V80" s="409"/>
      <c r="W80" s="410"/>
      <c r="X80" s="431" t="s">
        <v>385</v>
      </c>
      <c r="Y80" s="411"/>
      <c r="Z80" s="411"/>
      <c r="AA80" s="412" t="s">
        <v>389</v>
      </c>
      <c r="AB80" s="412"/>
      <c r="AC80" s="412" t="s">
        <v>390</v>
      </c>
      <c r="AD80" s="412"/>
      <c r="AE80" s="412"/>
      <c r="AF80" s="412"/>
      <c r="AG80" s="412"/>
      <c r="AH80" s="412"/>
      <c r="AI80" s="412"/>
      <c r="AJ80" s="412"/>
      <c r="AK80" s="412"/>
      <c r="AL80" s="412"/>
      <c r="AM80" s="412"/>
      <c r="AN80" s="413"/>
    </row>
    <row r="81" spans="2:40" ht="18" customHeight="1" x14ac:dyDescent="0.25">
      <c r="B81" s="254"/>
      <c r="C81" s="255"/>
      <c r="D81" s="328" t="s">
        <v>1349</v>
      </c>
      <c r="E81" s="255"/>
      <c r="F81" s="255"/>
      <c r="G81" s="255"/>
      <c r="H81" s="255"/>
      <c r="I81" s="255"/>
      <c r="J81" s="255"/>
      <c r="K81" s="255"/>
      <c r="L81" s="255"/>
      <c r="M81" s="255"/>
      <c r="N81" s="255"/>
      <c r="O81" s="255"/>
      <c r="P81" s="255"/>
      <c r="Q81" s="255"/>
      <c r="R81" s="255"/>
      <c r="S81" s="255"/>
      <c r="T81" s="256"/>
      <c r="U81" s="599"/>
      <c r="V81" s="600"/>
      <c r="W81" s="601"/>
      <c r="X81" s="432"/>
      <c r="Y81" s="433"/>
      <c r="Z81" s="433"/>
      <c r="AA81" s="426"/>
      <c r="AB81" s="426"/>
      <c r="AC81" s="426" t="s">
        <v>391</v>
      </c>
      <c r="AD81" s="426"/>
      <c r="AE81" s="426"/>
      <c r="AF81" s="426"/>
      <c r="AG81" s="426"/>
      <c r="AH81" s="426"/>
      <c r="AI81" s="426"/>
      <c r="AJ81" s="426"/>
      <c r="AK81" s="426"/>
      <c r="AL81" s="426"/>
      <c r="AM81" s="426"/>
      <c r="AN81" s="427"/>
    </row>
    <row r="82" spans="2:40" ht="22.1" customHeight="1" x14ac:dyDescent="0.25">
      <c r="B82" s="257"/>
      <c r="C82" s="258"/>
      <c r="D82" s="258"/>
      <c r="E82" s="258"/>
      <c r="F82" s="258"/>
      <c r="G82" s="258"/>
      <c r="H82" s="258"/>
      <c r="I82" s="258"/>
      <c r="J82" s="258"/>
      <c r="K82" s="258"/>
      <c r="L82" s="258"/>
      <c r="M82" s="258"/>
      <c r="N82" s="258"/>
      <c r="O82" s="258"/>
      <c r="P82" s="258"/>
      <c r="Q82" s="258"/>
      <c r="R82" s="258"/>
      <c r="S82" s="258"/>
      <c r="T82" s="259"/>
      <c r="U82" s="596" t="s">
        <v>384</v>
      </c>
      <c r="V82" s="597"/>
      <c r="W82" s="598"/>
      <c r="X82" s="246" t="s">
        <v>385</v>
      </c>
      <c r="Y82" s="604"/>
      <c r="Z82" s="604"/>
      <c r="AA82" s="602" t="s">
        <v>389</v>
      </c>
      <c r="AB82" s="602"/>
      <c r="AC82" s="602" t="s">
        <v>392</v>
      </c>
      <c r="AD82" s="602"/>
      <c r="AE82" s="602"/>
      <c r="AF82" s="602"/>
      <c r="AG82" s="602"/>
      <c r="AH82" s="602"/>
      <c r="AI82" s="602"/>
      <c r="AJ82" s="602"/>
      <c r="AK82" s="602"/>
      <c r="AL82" s="602"/>
      <c r="AM82" s="602"/>
      <c r="AN82" s="603"/>
    </row>
    <row r="83" spans="2:40" ht="22.1" customHeight="1" x14ac:dyDescent="0.25">
      <c r="B83" s="260" t="s">
        <v>154</v>
      </c>
      <c r="C83" s="261"/>
      <c r="D83" s="261"/>
      <c r="E83" s="261"/>
      <c r="F83" s="261"/>
      <c r="G83" s="261"/>
      <c r="H83" s="261"/>
      <c r="I83" s="261"/>
      <c r="J83" s="261"/>
      <c r="K83" s="261"/>
      <c r="L83" s="261"/>
      <c r="M83" s="261"/>
      <c r="N83" s="261"/>
      <c r="O83" s="261"/>
      <c r="P83" s="261"/>
      <c r="Q83" s="261"/>
      <c r="R83" s="261"/>
      <c r="S83" s="261"/>
      <c r="T83" s="262"/>
      <c r="U83" s="408" t="s">
        <v>383</v>
      </c>
      <c r="V83" s="409"/>
      <c r="W83" s="410"/>
      <c r="X83" s="247" t="s">
        <v>385</v>
      </c>
      <c r="Y83" s="411"/>
      <c r="Z83" s="411"/>
      <c r="AA83" s="412" t="s">
        <v>389</v>
      </c>
      <c r="AB83" s="412"/>
      <c r="AC83" s="412" t="s">
        <v>393</v>
      </c>
      <c r="AD83" s="412"/>
      <c r="AE83" s="412"/>
      <c r="AF83" s="412"/>
      <c r="AG83" s="412"/>
      <c r="AH83" s="412"/>
      <c r="AI83" s="412"/>
      <c r="AJ83" s="412"/>
      <c r="AK83" s="412"/>
      <c r="AL83" s="412"/>
      <c r="AM83" s="412"/>
      <c r="AN83" s="413"/>
    </row>
    <row r="84" spans="2:40" ht="22.1" customHeight="1" x14ac:dyDescent="0.25">
      <c r="B84" s="257"/>
      <c r="C84" s="258"/>
      <c r="D84" s="328" t="s">
        <v>1350</v>
      </c>
      <c r="E84" s="258"/>
      <c r="F84" s="258"/>
      <c r="G84" s="258"/>
      <c r="H84" s="258"/>
      <c r="I84" s="258"/>
      <c r="J84" s="258"/>
      <c r="K84" s="258"/>
      <c r="L84" s="258"/>
      <c r="M84" s="258"/>
      <c r="N84" s="258"/>
      <c r="O84" s="258"/>
      <c r="P84" s="258"/>
      <c r="Q84" s="258"/>
      <c r="R84" s="258"/>
      <c r="S84" s="258"/>
      <c r="T84" s="259"/>
      <c r="U84" s="423" t="s">
        <v>384</v>
      </c>
      <c r="V84" s="424"/>
      <c r="W84" s="425"/>
      <c r="X84" s="247" t="s">
        <v>385</v>
      </c>
      <c r="Y84" s="411"/>
      <c r="Z84" s="411"/>
      <c r="AA84" s="412" t="s">
        <v>389</v>
      </c>
      <c r="AB84" s="412"/>
      <c r="AC84" s="412" t="s">
        <v>394</v>
      </c>
      <c r="AD84" s="412"/>
      <c r="AE84" s="412"/>
      <c r="AF84" s="412"/>
      <c r="AG84" s="412"/>
      <c r="AH84" s="412"/>
      <c r="AI84" s="412"/>
      <c r="AJ84" s="412"/>
      <c r="AK84" s="412"/>
      <c r="AL84" s="412"/>
      <c r="AM84" s="412"/>
      <c r="AN84" s="413"/>
    </row>
    <row r="85" spans="2:40" ht="22.1" customHeight="1" x14ac:dyDescent="0.25">
      <c r="B85" s="260" t="s">
        <v>173</v>
      </c>
      <c r="C85" s="261"/>
      <c r="D85" s="261"/>
      <c r="E85" s="261"/>
      <c r="F85" s="261"/>
      <c r="G85" s="261"/>
      <c r="H85" s="261"/>
      <c r="I85" s="261"/>
      <c r="J85" s="261"/>
      <c r="K85" s="261"/>
      <c r="L85" s="261"/>
      <c r="M85" s="261"/>
      <c r="N85" s="261"/>
      <c r="O85" s="261"/>
      <c r="P85" s="261"/>
      <c r="Q85" s="261"/>
      <c r="R85" s="261"/>
      <c r="S85" s="261"/>
      <c r="T85" s="262"/>
      <c r="U85" s="408" t="s">
        <v>383</v>
      </c>
      <c r="V85" s="409"/>
      <c r="W85" s="410"/>
      <c r="X85" s="247" t="s">
        <v>385</v>
      </c>
      <c r="Y85" s="411"/>
      <c r="Z85" s="411"/>
      <c r="AA85" s="412" t="s">
        <v>389</v>
      </c>
      <c r="AB85" s="412"/>
      <c r="AC85" s="412" t="s">
        <v>395</v>
      </c>
      <c r="AD85" s="412"/>
      <c r="AE85" s="412"/>
      <c r="AF85" s="412"/>
      <c r="AG85" s="412"/>
      <c r="AH85" s="412"/>
      <c r="AI85" s="412"/>
      <c r="AJ85" s="412"/>
      <c r="AK85" s="412"/>
      <c r="AL85" s="412"/>
      <c r="AM85" s="412"/>
      <c r="AN85" s="413"/>
    </row>
    <row r="86" spans="2:40" ht="22.1" customHeight="1" x14ac:dyDescent="0.25">
      <c r="B86" s="257"/>
      <c r="C86" s="258"/>
      <c r="D86" s="258"/>
      <c r="E86" s="258"/>
      <c r="F86" s="258"/>
      <c r="G86" s="258"/>
      <c r="H86" s="258"/>
      <c r="I86" s="258"/>
      <c r="J86" s="258"/>
      <c r="K86" s="258"/>
      <c r="L86" s="258"/>
      <c r="M86" s="258"/>
      <c r="N86" s="258"/>
      <c r="O86" s="258"/>
      <c r="P86" s="258"/>
      <c r="Q86" s="258"/>
      <c r="R86" s="258"/>
      <c r="S86" s="258"/>
      <c r="T86" s="259"/>
      <c r="U86" s="423" t="s">
        <v>384</v>
      </c>
      <c r="V86" s="424"/>
      <c r="W86" s="425"/>
      <c r="X86" s="247" t="s">
        <v>385</v>
      </c>
      <c r="Y86" s="411"/>
      <c r="Z86" s="411"/>
      <c r="AA86" s="412" t="s">
        <v>389</v>
      </c>
      <c r="AB86" s="412"/>
      <c r="AC86" s="412" t="s">
        <v>395</v>
      </c>
      <c r="AD86" s="412"/>
      <c r="AE86" s="412"/>
      <c r="AF86" s="412"/>
      <c r="AG86" s="412"/>
      <c r="AH86" s="412"/>
      <c r="AI86" s="412"/>
      <c r="AJ86" s="412"/>
      <c r="AK86" s="412"/>
      <c r="AL86" s="412"/>
      <c r="AM86" s="412"/>
      <c r="AN86" s="413"/>
    </row>
    <row r="87" spans="2:40" ht="22.1" customHeight="1" x14ac:dyDescent="0.25">
      <c r="B87" s="260" t="s">
        <v>174</v>
      </c>
      <c r="C87" s="261"/>
      <c r="D87" s="261"/>
      <c r="E87" s="261"/>
      <c r="F87" s="261"/>
      <c r="G87" s="261"/>
      <c r="H87" s="261"/>
      <c r="I87" s="261"/>
      <c r="J87" s="261"/>
      <c r="K87" s="261"/>
      <c r="L87" s="261"/>
      <c r="M87" s="261"/>
      <c r="N87" s="261"/>
      <c r="O87" s="261"/>
      <c r="P87" s="261"/>
      <c r="Q87" s="261"/>
      <c r="R87" s="261"/>
      <c r="S87" s="261"/>
      <c r="T87" s="262"/>
      <c r="U87" s="408" t="s">
        <v>383</v>
      </c>
      <c r="V87" s="409"/>
      <c r="W87" s="410"/>
      <c r="X87" s="247" t="s">
        <v>385</v>
      </c>
      <c r="Y87" s="411"/>
      <c r="Z87" s="411"/>
      <c r="AA87" s="412" t="s">
        <v>389</v>
      </c>
      <c r="AB87" s="412"/>
      <c r="AC87" s="412" t="s">
        <v>395</v>
      </c>
      <c r="AD87" s="412"/>
      <c r="AE87" s="412"/>
      <c r="AF87" s="412"/>
      <c r="AG87" s="412"/>
      <c r="AH87" s="412"/>
      <c r="AI87" s="412"/>
      <c r="AJ87" s="412"/>
      <c r="AK87" s="412"/>
      <c r="AL87" s="412"/>
      <c r="AM87" s="412"/>
      <c r="AN87" s="413"/>
    </row>
    <row r="88" spans="2:40" ht="22.1" customHeight="1" x14ac:dyDescent="0.25">
      <c r="B88" s="257"/>
      <c r="C88" s="258"/>
      <c r="D88" s="258"/>
      <c r="E88" s="258"/>
      <c r="F88" s="258"/>
      <c r="G88" s="258"/>
      <c r="H88" s="258"/>
      <c r="I88" s="258"/>
      <c r="J88" s="258"/>
      <c r="K88" s="258"/>
      <c r="L88" s="258"/>
      <c r="M88" s="258"/>
      <c r="N88" s="258"/>
      <c r="O88" s="258"/>
      <c r="P88" s="258"/>
      <c r="Q88" s="258"/>
      <c r="R88" s="258"/>
      <c r="S88" s="258"/>
      <c r="T88" s="259"/>
      <c r="U88" s="423" t="s">
        <v>384</v>
      </c>
      <c r="V88" s="424"/>
      <c r="W88" s="425"/>
      <c r="X88" s="247" t="s">
        <v>385</v>
      </c>
      <c r="Y88" s="411"/>
      <c r="Z88" s="411"/>
      <c r="AA88" s="412" t="s">
        <v>389</v>
      </c>
      <c r="AB88" s="412"/>
      <c r="AC88" s="412" t="s">
        <v>395</v>
      </c>
      <c r="AD88" s="412"/>
      <c r="AE88" s="412"/>
      <c r="AF88" s="412"/>
      <c r="AG88" s="412"/>
      <c r="AH88" s="412"/>
      <c r="AI88" s="412"/>
      <c r="AJ88" s="412"/>
      <c r="AK88" s="412"/>
      <c r="AL88" s="412"/>
      <c r="AM88" s="412"/>
      <c r="AN88" s="413"/>
    </row>
    <row r="89" spans="2:40" ht="22.1" customHeight="1" x14ac:dyDescent="0.25">
      <c r="B89" s="260" t="s">
        <v>175</v>
      </c>
      <c r="C89" s="261"/>
      <c r="D89" s="261"/>
      <c r="E89" s="261"/>
      <c r="F89" s="261"/>
      <c r="G89" s="261"/>
      <c r="H89" s="261"/>
      <c r="I89" s="261"/>
      <c r="J89" s="261"/>
      <c r="K89" s="261"/>
      <c r="L89" s="261"/>
      <c r="M89" s="261"/>
      <c r="N89" s="261"/>
      <c r="O89" s="261"/>
      <c r="P89" s="261"/>
      <c r="Q89" s="261"/>
      <c r="R89" s="261"/>
      <c r="S89" s="261"/>
      <c r="T89" s="262"/>
      <c r="U89" s="408" t="s">
        <v>383</v>
      </c>
      <c r="V89" s="409"/>
      <c r="W89" s="410"/>
      <c r="X89" s="247" t="s">
        <v>385</v>
      </c>
      <c r="Y89" s="411"/>
      <c r="Z89" s="411"/>
      <c r="AA89" s="412" t="s">
        <v>389</v>
      </c>
      <c r="AB89" s="412"/>
      <c r="AC89" s="412" t="s">
        <v>393</v>
      </c>
      <c r="AD89" s="412"/>
      <c r="AE89" s="412"/>
      <c r="AF89" s="412"/>
      <c r="AG89" s="412"/>
      <c r="AH89" s="412"/>
      <c r="AI89" s="412"/>
      <c r="AJ89" s="412"/>
      <c r="AK89" s="412"/>
      <c r="AL89" s="412"/>
      <c r="AM89" s="412"/>
      <c r="AN89" s="413"/>
    </row>
    <row r="90" spans="2:40" ht="22.1" customHeight="1" x14ac:dyDescent="0.25">
      <c r="B90" s="257"/>
      <c r="C90" s="258"/>
      <c r="D90" s="258"/>
      <c r="E90" s="258"/>
      <c r="F90" s="258"/>
      <c r="G90" s="258"/>
      <c r="H90" s="258"/>
      <c r="I90" s="258"/>
      <c r="J90" s="258"/>
      <c r="K90" s="258"/>
      <c r="L90" s="258"/>
      <c r="M90" s="258"/>
      <c r="N90" s="258"/>
      <c r="O90" s="258"/>
      <c r="P90" s="258"/>
      <c r="Q90" s="258"/>
      <c r="R90" s="258"/>
      <c r="S90" s="258"/>
      <c r="T90" s="259"/>
      <c r="U90" s="423" t="s">
        <v>384</v>
      </c>
      <c r="V90" s="424"/>
      <c r="W90" s="425"/>
      <c r="X90" s="247" t="s">
        <v>385</v>
      </c>
      <c r="Y90" s="411"/>
      <c r="Z90" s="411"/>
      <c r="AA90" s="412" t="s">
        <v>389</v>
      </c>
      <c r="AB90" s="412"/>
      <c r="AC90" s="412" t="s">
        <v>393</v>
      </c>
      <c r="AD90" s="412"/>
      <c r="AE90" s="412"/>
      <c r="AF90" s="412"/>
      <c r="AG90" s="412"/>
      <c r="AH90" s="412"/>
      <c r="AI90" s="412"/>
      <c r="AJ90" s="412"/>
      <c r="AK90" s="412"/>
      <c r="AL90" s="412"/>
      <c r="AM90" s="412"/>
      <c r="AN90" s="413"/>
    </row>
    <row r="91" spans="2:40" ht="22.1" customHeight="1" x14ac:dyDescent="0.25">
      <c r="B91" s="260" t="s">
        <v>404</v>
      </c>
      <c r="C91" s="261"/>
      <c r="D91" s="170" t="s">
        <v>405</v>
      </c>
      <c r="E91" s="170"/>
      <c r="F91" s="170"/>
      <c r="G91" s="170"/>
      <c r="H91" s="170"/>
      <c r="I91" s="170"/>
      <c r="J91" s="170"/>
      <c r="K91" s="170"/>
      <c r="L91" s="170"/>
      <c r="M91" s="170"/>
      <c r="N91" s="170"/>
      <c r="O91" s="170"/>
      <c r="P91" s="170"/>
      <c r="Q91" s="170"/>
      <c r="R91" s="170"/>
      <c r="S91" s="170"/>
      <c r="T91" s="171"/>
      <c r="U91" s="408" t="s">
        <v>383</v>
      </c>
      <c r="V91" s="409"/>
      <c r="W91" s="410"/>
      <c r="X91" s="247" t="s">
        <v>385</v>
      </c>
      <c r="Y91" s="411"/>
      <c r="Z91" s="411"/>
      <c r="AA91" s="412" t="s">
        <v>389</v>
      </c>
      <c r="AB91" s="412"/>
      <c r="AC91" s="412" t="s">
        <v>395</v>
      </c>
      <c r="AD91" s="412"/>
      <c r="AE91" s="412"/>
      <c r="AF91" s="412"/>
      <c r="AG91" s="412"/>
      <c r="AH91" s="412"/>
      <c r="AI91" s="412"/>
      <c r="AJ91" s="412"/>
      <c r="AK91" s="412"/>
      <c r="AL91" s="412"/>
      <c r="AM91" s="412"/>
      <c r="AN91" s="413"/>
    </row>
    <row r="92" spans="2:40" ht="22.1" customHeight="1" x14ac:dyDescent="0.25">
      <c r="B92" s="254"/>
      <c r="C92" s="255"/>
      <c r="D92" s="264" t="s">
        <v>406</v>
      </c>
      <c r="E92" s="155"/>
      <c r="F92" s="155"/>
      <c r="G92" s="155"/>
      <c r="H92" s="155"/>
      <c r="I92" s="155"/>
      <c r="J92" s="155"/>
      <c r="K92" s="155"/>
      <c r="L92" s="155"/>
      <c r="M92" s="155"/>
      <c r="N92" s="155"/>
      <c r="O92" s="155"/>
      <c r="P92" s="155"/>
      <c r="Q92" s="155"/>
      <c r="R92" s="155"/>
      <c r="S92" s="155"/>
      <c r="T92" s="263"/>
      <c r="U92" s="423" t="s">
        <v>384</v>
      </c>
      <c r="V92" s="424"/>
      <c r="W92" s="425"/>
      <c r="X92" s="247" t="s">
        <v>385</v>
      </c>
      <c r="Y92" s="411"/>
      <c r="Z92" s="411"/>
      <c r="AA92" s="412" t="s">
        <v>389</v>
      </c>
      <c r="AB92" s="412"/>
      <c r="AC92" s="412" t="s">
        <v>395</v>
      </c>
      <c r="AD92" s="412"/>
      <c r="AE92" s="412"/>
      <c r="AF92" s="412"/>
      <c r="AG92" s="412"/>
      <c r="AH92" s="412"/>
      <c r="AI92" s="412"/>
      <c r="AJ92" s="412"/>
      <c r="AK92" s="412"/>
      <c r="AL92" s="412"/>
      <c r="AM92" s="412"/>
      <c r="AN92" s="413"/>
    </row>
    <row r="93" spans="2:40" ht="18" customHeight="1" x14ac:dyDescent="0.25">
      <c r="B93" s="260" t="s">
        <v>210</v>
      </c>
      <c r="C93" s="170"/>
      <c r="D93" s="170"/>
      <c r="E93" s="170"/>
      <c r="F93" s="170"/>
      <c r="G93" s="170"/>
      <c r="H93" s="170"/>
      <c r="I93" s="170"/>
      <c r="J93" s="170"/>
      <c r="K93" s="170"/>
      <c r="L93" s="170"/>
      <c r="M93" s="170"/>
      <c r="N93" s="170"/>
      <c r="O93" s="170"/>
      <c r="P93" s="170"/>
      <c r="Q93" s="170"/>
      <c r="R93" s="170"/>
      <c r="S93" s="170"/>
      <c r="T93" s="171"/>
      <c r="U93" s="408" t="s">
        <v>383</v>
      </c>
      <c r="V93" s="409"/>
      <c r="W93" s="410"/>
      <c r="X93" s="431" t="s">
        <v>385</v>
      </c>
      <c r="Y93" s="411"/>
      <c r="Z93" s="411"/>
      <c r="AA93" s="412" t="s">
        <v>389</v>
      </c>
      <c r="AB93" s="412"/>
      <c r="AC93" s="412" t="s">
        <v>397</v>
      </c>
      <c r="AD93" s="440"/>
      <c r="AE93" s="440"/>
      <c r="AF93" s="440"/>
      <c r="AG93" s="440"/>
      <c r="AH93" s="440"/>
      <c r="AI93" s="440"/>
      <c r="AJ93" s="440"/>
      <c r="AK93" s="440"/>
      <c r="AL93" s="440"/>
      <c r="AM93" s="440"/>
      <c r="AN93" s="441"/>
    </row>
    <row r="94" spans="2:40" ht="18" customHeight="1" x14ac:dyDescent="0.25">
      <c r="B94" s="154"/>
      <c r="C94" s="155"/>
      <c r="D94" s="155"/>
      <c r="E94" s="155"/>
      <c r="F94" s="155"/>
      <c r="G94" s="155"/>
      <c r="H94" s="155"/>
      <c r="I94" s="155"/>
      <c r="J94" s="155"/>
      <c r="K94" s="155"/>
      <c r="L94" s="155"/>
      <c r="M94" s="155"/>
      <c r="N94" s="155"/>
      <c r="O94" s="155"/>
      <c r="P94" s="155"/>
      <c r="Q94" s="155"/>
      <c r="R94" s="155"/>
      <c r="S94" s="155"/>
      <c r="T94" s="263"/>
      <c r="U94" s="420"/>
      <c r="V94" s="421"/>
      <c r="W94" s="422"/>
      <c r="X94" s="437"/>
      <c r="Y94" s="438"/>
      <c r="Z94" s="438"/>
      <c r="AA94" s="439"/>
      <c r="AB94" s="439"/>
      <c r="AC94" s="442" t="s">
        <v>396</v>
      </c>
      <c r="AD94" s="442"/>
      <c r="AE94" s="442"/>
      <c r="AF94" s="442"/>
      <c r="AG94" s="442"/>
      <c r="AH94" s="442"/>
      <c r="AI94" s="442"/>
      <c r="AJ94" s="442"/>
      <c r="AK94" s="442"/>
      <c r="AL94" s="442"/>
      <c r="AM94" s="442"/>
      <c r="AN94" s="443"/>
    </row>
    <row r="95" spans="2:40" ht="18" customHeight="1" x14ac:dyDescent="0.25">
      <c r="B95" s="154"/>
      <c r="C95" s="155"/>
      <c r="D95" s="155"/>
      <c r="E95" s="155"/>
      <c r="F95" s="155"/>
      <c r="G95" s="155"/>
      <c r="H95" s="155"/>
      <c r="I95" s="155"/>
      <c r="J95" s="155"/>
      <c r="K95" s="155"/>
      <c r="L95" s="155"/>
      <c r="M95" s="155"/>
      <c r="N95" s="155"/>
      <c r="O95" s="155"/>
      <c r="P95" s="155"/>
      <c r="Q95" s="155"/>
      <c r="R95" s="155"/>
      <c r="S95" s="155"/>
      <c r="T95" s="263"/>
      <c r="U95" s="423" t="s">
        <v>384</v>
      </c>
      <c r="V95" s="424"/>
      <c r="W95" s="425"/>
      <c r="X95" s="431" t="s">
        <v>385</v>
      </c>
      <c r="Y95" s="411"/>
      <c r="Z95" s="411"/>
      <c r="AA95" s="412" t="s">
        <v>389</v>
      </c>
      <c r="AB95" s="412"/>
      <c r="AC95" s="412" t="s">
        <v>397</v>
      </c>
      <c r="AD95" s="440"/>
      <c r="AE95" s="440"/>
      <c r="AF95" s="440"/>
      <c r="AG95" s="440"/>
      <c r="AH95" s="440"/>
      <c r="AI95" s="440"/>
      <c r="AJ95" s="440"/>
      <c r="AK95" s="440"/>
      <c r="AL95" s="440"/>
      <c r="AM95" s="440"/>
      <c r="AN95" s="441"/>
    </row>
    <row r="96" spans="2:40" ht="18" customHeight="1" x14ac:dyDescent="0.25">
      <c r="B96" s="154"/>
      <c r="C96" s="155"/>
      <c r="D96" s="155"/>
      <c r="E96" s="155"/>
      <c r="F96" s="155"/>
      <c r="G96" s="155"/>
      <c r="H96" s="155"/>
      <c r="I96" s="155"/>
      <c r="J96" s="155"/>
      <c r="K96" s="155"/>
      <c r="L96" s="155"/>
      <c r="M96" s="155"/>
      <c r="N96" s="155"/>
      <c r="O96" s="155"/>
      <c r="P96" s="155"/>
      <c r="Q96" s="155"/>
      <c r="R96" s="155"/>
      <c r="S96" s="155"/>
      <c r="T96" s="263"/>
      <c r="U96" s="434"/>
      <c r="V96" s="435"/>
      <c r="W96" s="436"/>
      <c r="X96" s="437"/>
      <c r="Y96" s="438"/>
      <c r="Z96" s="438"/>
      <c r="AA96" s="439"/>
      <c r="AB96" s="439"/>
      <c r="AC96" s="442" t="s">
        <v>396</v>
      </c>
      <c r="AD96" s="442"/>
      <c r="AE96" s="442"/>
      <c r="AF96" s="442"/>
      <c r="AG96" s="442"/>
      <c r="AH96" s="442"/>
      <c r="AI96" s="442"/>
      <c r="AJ96" s="442"/>
      <c r="AK96" s="442"/>
      <c r="AL96" s="442"/>
      <c r="AM96" s="442"/>
      <c r="AN96" s="443"/>
    </row>
    <row r="97" spans="2:40" ht="22.1" customHeight="1" x14ac:dyDescent="0.25">
      <c r="B97" s="260" t="s">
        <v>387</v>
      </c>
      <c r="C97" s="261"/>
      <c r="D97" s="261"/>
      <c r="E97" s="261"/>
      <c r="F97" s="261"/>
      <c r="G97" s="261"/>
      <c r="H97" s="261"/>
      <c r="I97" s="261"/>
      <c r="J97" s="261"/>
      <c r="K97" s="261"/>
      <c r="L97" s="261"/>
      <c r="M97" s="261"/>
      <c r="N97" s="261"/>
      <c r="O97" s="261"/>
      <c r="P97" s="261"/>
      <c r="Q97" s="261"/>
      <c r="R97" s="261"/>
      <c r="S97" s="261"/>
      <c r="T97" s="262"/>
      <c r="U97" s="408" t="s">
        <v>383</v>
      </c>
      <c r="V97" s="409"/>
      <c r="W97" s="410"/>
      <c r="X97" s="247" t="s">
        <v>385</v>
      </c>
      <c r="Y97" s="411"/>
      <c r="Z97" s="411"/>
      <c r="AA97" s="412" t="s">
        <v>389</v>
      </c>
      <c r="AB97" s="412"/>
      <c r="AC97" s="412" t="s">
        <v>395</v>
      </c>
      <c r="AD97" s="412"/>
      <c r="AE97" s="412"/>
      <c r="AF97" s="412"/>
      <c r="AG97" s="412"/>
      <c r="AH97" s="412"/>
      <c r="AI97" s="412"/>
      <c r="AJ97" s="412"/>
      <c r="AK97" s="412"/>
      <c r="AL97" s="412"/>
      <c r="AM97" s="412"/>
      <c r="AN97" s="413"/>
    </row>
    <row r="98" spans="2:40" ht="22.1" customHeight="1" x14ac:dyDescent="0.25">
      <c r="B98" s="257"/>
      <c r="C98" s="258"/>
      <c r="D98" s="258"/>
      <c r="E98" s="258"/>
      <c r="F98" s="258"/>
      <c r="G98" s="258"/>
      <c r="H98" s="258"/>
      <c r="I98" s="258"/>
      <c r="J98" s="258"/>
      <c r="K98" s="258"/>
      <c r="L98" s="258"/>
      <c r="M98" s="258"/>
      <c r="N98" s="258"/>
      <c r="O98" s="258"/>
      <c r="P98" s="258"/>
      <c r="Q98" s="258"/>
      <c r="R98" s="258"/>
      <c r="S98" s="258"/>
      <c r="T98" s="259"/>
      <c r="U98" s="423" t="s">
        <v>384</v>
      </c>
      <c r="V98" s="424"/>
      <c r="W98" s="425"/>
      <c r="X98" s="247" t="s">
        <v>385</v>
      </c>
      <c r="Y98" s="411"/>
      <c r="Z98" s="411"/>
      <c r="AA98" s="412" t="s">
        <v>389</v>
      </c>
      <c r="AB98" s="412"/>
      <c r="AC98" s="412" t="s">
        <v>395</v>
      </c>
      <c r="AD98" s="412"/>
      <c r="AE98" s="412"/>
      <c r="AF98" s="412"/>
      <c r="AG98" s="412"/>
      <c r="AH98" s="412"/>
      <c r="AI98" s="412"/>
      <c r="AJ98" s="412"/>
      <c r="AK98" s="412"/>
      <c r="AL98" s="412"/>
      <c r="AM98" s="412"/>
      <c r="AN98" s="413"/>
    </row>
    <row r="99" spans="2:40" ht="22.1" customHeight="1" x14ac:dyDescent="0.25">
      <c r="B99" s="153" t="s">
        <v>211</v>
      </c>
      <c r="C99" s="170"/>
      <c r="D99" s="170"/>
      <c r="E99" s="170"/>
      <c r="F99" s="170"/>
      <c r="G99" s="170"/>
      <c r="H99" s="170"/>
      <c r="I99" s="170"/>
      <c r="J99" s="170"/>
      <c r="K99" s="170"/>
      <c r="L99" s="170"/>
      <c r="M99" s="170"/>
      <c r="N99" s="170"/>
      <c r="O99" s="170"/>
      <c r="P99" s="170"/>
      <c r="Q99" s="170"/>
      <c r="R99" s="170"/>
      <c r="S99" s="170"/>
      <c r="T99" s="171"/>
      <c r="U99" s="408" t="s">
        <v>383</v>
      </c>
      <c r="V99" s="409"/>
      <c r="W99" s="410"/>
      <c r="X99" s="247" t="s">
        <v>385</v>
      </c>
      <c r="Y99" s="411"/>
      <c r="Z99" s="411"/>
      <c r="AA99" s="412" t="s">
        <v>389</v>
      </c>
      <c r="AB99" s="412"/>
      <c r="AC99" s="412" t="s">
        <v>395</v>
      </c>
      <c r="AD99" s="412"/>
      <c r="AE99" s="412"/>
      <c r="AF99" s="412"/>
      <c r="AG99" s="412"/>
      <c r="AH99" s="412"/>
      <c r="AI99" s="412"/>
      <c r="AJ99" s="412"/>
      <c r="AK99" s="412"/>
      <c r="AL99" s="412"/>
      <c r="AM99" s="412"/>
      <c r="AN99" s="413"/>
    </row>
    <row r="100" spans="2:40" ht="22.1" customHeight="1" x14ac:dyDescent="0.25">
      <c r="B100" s="214"/>
      <c r="C100" s="215"/>
      <c r="D100" s="328" t="s">
        <v>1477</v>
      </c>
      <c r="E100" s="215"/>
      <c r="F100" s="215"/>
      <c r="G100" s="215"/>
      <c r="H100" s="215"/>
      <c r="I100" s="215"/>
      <c r="J100" s="215"/>
      <c r="K100" s="215"/>
      <c r="L100" s="215"/>
      <c r="M100" s="215"/>
      <c r="N100" s="215"/>
      <c r="O100" s="215"/>
      <c r="P100" s="215"/>
      <c r="Q100" s="215"/>
      <c r="R100" s="215"/>
      <c r="S100" s="215"/>
      <c r="T100" s="241"/>
      <c r="U100" s="423" t="s">
        <v>384</v>
      </c>
      <c r="V100" s="424"/>
      <c r="W100" s="425"/>
      <c r="X100" s="247" t="s">
        <v>385</v>
      </c>
      <c r="Y100" s="411"/>
      <c r="Z100" s="411"/>
      <c r="AA100" s="412" t="s">
        <v>389</v>
      </c>
      <c r="AB100" s="412"/>
      <c r="AC100" s="412" t="s">
        <v>393</v>
      </c>
      <c r="AD100" s="412"/>
      <c r="AE100" s="412"/>
      <c r="AF100" s="412"/>
      <c r="AG100" s="412"/>
      <c r="AH100" s="412"/>
      <c r="AI100" s="412"/>
      <c r="AJ100" s="412"/>
      <c r="AK100" s="412"/>
      <c r="AL100" s="412"/>
      <c r="AM100" s="412"/>
      <c r="AN100" s="413"/>
    </row>
    <row r="101" spans="2:40" ht="22.1" customHeight="1" x14ac:dyDescent="0.25">
      <c r="B101" s="153" t="s">
        <v>212</v>
      </c>
      <c r="C101" s="170"/>
      <c r="D101" s="170"/>
      <c r="E101" s="170"/>
      <c r="F101" s="170"/>
      <c r="G101" s="170"/>
      <c r="H101" s="170"/>
      <c r="I101" s="170"/>
      <c r="J101" s="170"/>
      <c r="K101" s="170"/>
      <c r="L101" s="170"/>
      <c r="M101" s="170"/>
      <c r="N101" s="170"/>
      <c r="O101" s="170"/>
      <c r="P101" s="170"/>
      <c r="Q101" s="170"/>
      <c r="R101" s="170"/>
      <c r="S101" s="170"/>
      <c r="T101" s="171"/>
      <c r="U101" s="408" t="s">
        <v>383</v>
      </c>
      <c r="V101" s="409"/>
      <c r="W101" s="410"/>
      <c r="X101" s="247" t="s">
        <v>385</v>
      </c>
      <c r="Y101" s="411"/>
      <c r="Z101" s="411"/>
      <c r="AA101" s="412" t="s">
        <v>389</v>
      </c>
      <c r="AB101" s="412"/>
      <c r="AC101" s="412" t="s">
        <v>395</v>
      </c>
      <c r="AD101" s="412"/>
      <c r="AE101" s="412"/>
      <c r="AF101" s="412"/>
      <c r="AG101" s="412"/>
      <c r="AH101" s="412"/>
      <c r="AI101" s="412"/>
      <c r="AJ101" s="412"/>
      <c r="AK101" s="412"/>
      <c r="AL101" s="412"/>
      <c r="AM101" s="412"/>
      <c r="AN101" s="413"/>
    </row>
    <row r="102" spans="2:40" ht="22.1" customHeight="1" x14ac:dyDescent="0.25">
      <c r="B102" s="214"/>
      <c r="C102" s="215"/>
      <c r="D102" s="215"/>
      <c r="E102" s="215"/>
      <c r="F102" s="215"/>
      <c r="G102" s="215"/>
      <c r="H102" s="215"/>
      <c r="I102" s="215"/>
      <c r="J102" s="215"/>
      <c r="K102" s="215"/>
      <c r="L102" s="215"/>
      <c r="M102" s="215"/>
      <c r="N102" s="215"/>
      <c r="O102" s="215"/>
      <c r="P102" s="215"/>
      <c r="Q102" s="215"/>
      <c r="R102" s="215"/>
      <c r="S102" s="215"/>
      <c r="T102" s="241"/>
      <c r="U102" s="423" t="s">
        <v>384</v>
      </c>
      <c r="V102" s="424"/>
      <c r="W102" s="425"/>
      <c r="X102" s="247" t="s">
        <v>385</v>
      </c>
      <c r="Y102" s="411"/>
      <c r="Z102" s="411"/>
      <c r="AA102" s="412" t="s">
        <v>389</v>
      </c>
      <c r="AB102" s="412"/>
      <c r="AC102" s="412" t="s">
        <v>395</v>
      </c>
      <c r="AD102" s="412"/>
      <c r="AE102" s="412"/>
      <c r="AF102" s="412"/>
      <c r="AG102" s="412"/>
      <c r="AH102" s="412"/>
      <c r="AI102" s="412"/>
      <c r="AJ102" s="412"/>
      <c r="AK102" s="412"/>
      <c r="AL102" s="412"/>
      <c r="AM102" s="412"/>
      <c r="AN102" s="413"/>
    </row>
    <row r="103" spans="2:40" ht="22.1" customHeight="1" x14ac:dyDescent="0.25">
      <c r="B103" s="153" t="s">
        <v>225</v>
      </c>
      <c r="C103" s="170"/>
      <c r="D103" s="170"/>
      <c r="E103" s="170"/>
      <c r="F103" s="170"/>
      <c r="G103" s="170"/>
      <c r="H103" s="170"/>
      <c r="I103" s="170"/>
      <c r="J103" s="170"/>
      <c r="K103" s="170"/>
      <c r="L103" s="170"/>
      <c r="M103" s="170"/>
      <c r="N103" s="170"/>
      <c r="O103" s="170"/>
      <c r="P103" s="170"/>
      <c r="Q103" s="170"/>
      <c r="R103" s="170"/>
      <c r="S103" s="170"/>
      <c r="T103" s="171"/>
      <c r="U103" s="408" t="s">
        <v>383</v>
      </c>
      <c r="V103" s="409"/>
      <c r="W103" s="410"/>
      <c r="X103" s="247" t="s">
        <v>385</v>
      </c>
      <c r="Y103" s="411"/>
      <c r="Z103" s="411"/>
      <c r="AA103" s="412" t="s">
        <v>389</v>
      </c>
      <c r="AB103" s="412"/>
      <c r="AC103" s="412" t="s">
        <v>395</v>
      </c>
      <c r="AD103" s="412"/>
      <c r="AE103" s="412"/>
      <c r="AF103" s="412"/>
      <c r="AG103" s="412"/>
      <c r="AH103" s="412"/>
      <c r="AI103" s="412"/>
      <c r="AJ103" s="412"/>
      <c r="AK103" s="412"/>
      <c r="AL103" s="412"/>
      <c r="AM103" s="412"/>
      <c r="AN103" s="413"/>
    </row>
    <row r="104" spans="2:40" ht="22.1" customHeight="1" x14ac:dyDescent="0.25">
      <c r="B104" s="214"/>
      <c r="C104" s="215"/>
      <c r="D104" s="328" t="s">
        <v>1482</v>
      </c>
      <c r="E104" s="215"/>
      <c r="F104" s="215"/>
      <c r="G104" s="215"/>
      <c r="H104" s="215"/>
      <c r="I104" s="215"/>
      <c r="J104" s="215"/>
      <c r="K104" s="215"/>
      <c r="L104" s="215"/>
      <c r="M104" s="215"/>
      <c r="N104" s="215"/>
      <c r="O104" s="215"/>
      <c r="P104" s="215"/>
      <c r="Q104" s="215"/>
      <c r="R104" s="215"/>
      <c r="S104" s="215"/>
      <c r="T104" s="241"/>
      <c r="U104" s="423" t="s">
        <v>384</v>
      </c>
      <c r="V104" s="424"/>
      <c r="W104" s="425"/>
      <c r="X104" s="247" t="s">
        <v>385</v>
      </c>
      <c r="Y104" s="411"/>
      <c r="Z104" s="411"/>
      <c r="AA104" s="412" t="s">
        <v>389</v>
      </c>
      <c r="AB104" s="412"/>
      <c r="AC104" s="412" t="s">
        <v>395</v>
      </c>
      <c r="AD104" s="412"/>
      <c r="AE104" s="412"/>
      <c r="AF104" s="412"/>
      <c r="AG104" s="412"/>
      <c r="AH104" s="412"/>
      <c r="AI104" s="412"/>
      <c r="AJ104" s="412"/>
      <c r="AK104" s="412"/>
      <c r="AL104" s="412"/>
      <c r="AM104" s="412"/>
      <c r="AN104" s="413"/>
    </row>
    <row r="105" spans="2:40" ht="18" customHeight="1" x14ac:dyDescent="0.25">
      <c r="B105" s="153" t="s">
        <v>226</v>
      </c>
      <c r="C105" s="170"/>
      <c r="D105" s="170"/>
      <c r="E105" s="170"/>
      <c r="F105" s="170"/>
      <c r="G105" s="170"/>
      <c r="H105" s="170"/>
      <c r="I105" s="170"/>
      <c r="J105" s="170"/>
      <c r="K105" s="170"/>
      <c r="L105" s="170"/>
      <c r="M105" s="170"/>
      <c r="N105" s="170"/>
      <c r="O105" s="170"/>
      <c r="P105" s="170"/>
      <c r="Q105" s="170"/>
      <c r="R105" s="170"/>
      <c r="S105" s="170"/>
      <c r="T105" s="171"/>
      <c r="U105" s="408" t="s">
        <v>383</v>
      </c>
      <c r="V105" s="409"/>
      <c r="W105" s="410"/>
      <c r="X105" s="431" t="s">
        <v>385</v>
      </c>
      <c r="Y105" s="411"/>
      <c r="Z105" s="411"/>
      <c r="AA105" s="412" t="s">
        <v>389</v>
      </c>
      <c r="AB105" s="412"/>
      <c r="AC105" s="412" t="s">
        <v>398</v>
      </c>
      <c r="AD105" s="412"/>
      <c r="AE105" s="412"/>
      <c r="AF105" s="412"/>
      <c r="AG105" s="412"/>
      <c r="AH105" s="412"/>
      <c r="AI105" s="412"/>
      <c r="AJ105" s="412"/>
      <c r="AK105" s="412"/>
      <c r="AL105" s="412"/>
      <c r="AM105" s="412"/>
      <c r="AN105" s="413"/>
    </row>
    <row r="106" spans="2:40" ht="18" customHeight="1" x14ac:dyDescent="0.25">
      <c r="B106" s="154"/>
      <c r="C106" s="155"/>
      <c r="D106" s="155"/>
      <c r="E106" s="155"/>
      <c r="F106" s="155"/>
      <c r="G106" s="155"/>
      <c r="H106" s="155"/>
      <c r="I106" s="155"/>
      <c r="J106" s="155"/>
      <c r="K106" s="155"/>
      <c r="L106" s="155"/>
      <c r="M106" s="155"/>
      <c r="N106" s="155"/>
      <c r="O106" s="155"/>
      <c r="P106" s="155"/>
      <c r="Q106" s="155"/>
      <c r="R106" s="155"/>
      <c r="S106" s="155"/>
      <c r="T106" s="263"/>
      <c r="U106" s="599"/>
      <c r="V106" s="600"/>
      <c r="W106" s="601"/>
      <c r="X106" s="432"/>
      <c r="Y106" s="433"/>
      <c r="Z106" s="433"/>
      <c r="AA106" s="426"/>
      <c r="AB106" s="426"/>
      <c r="AC106" s="426" t="s">
        <v>399</v>
      </c>
      <c r="AD106" s="426"/>
      <c r="AE106" s="426"/>
      <c r="AF106" s="426"/>
      <c r="AG106" s="426"/>
      <c r="AH106" s="426"/>
      <c r="AI106" s="426"/>
      <c r="AJ106" s="426"/>
      <c r="AK106" s="426"/>
      <c r="AL106" s="426"/>
      <c r="AM106" s="426"/>
      <c r="AN106" s="427"/>
    </row>
    <row r="107" spans="2:40" ht="18" customHeight="1" x14ac:dyDescent="0.25">
      <c r="B107" s="154"/>
      <c r="C107" s="155"/>
      <c r="D107" s="155"/>
      <c r="E107" s="155"/>
      <c r="F107" s="155"/>
      <c r="G107" s="155"/>
      <c r="H107" s="155"/>
      <c r="I107" s="155"/>
      <c r="J107" s="155"/>
      <c r="K107" s="155"/>
      <c r="L107" s="155"/>
      <c r="M107" s="155"/>
      <c r="N107" s="155"/>
      <c r="O107" s="155"/>
      <c r="P107" s="155"/>
      <c r="Q107" s="155"/>
      <c r="R107" s="155"/>
      <c r="S107" s="155"/>
      <c r="T107" s="263"/>
      <c r="U107" s="423" t="s">
        <v>384</v>
      </c>
      <c r="V107" s="424"/>
      <c r="W107" s="425"/>
      <c r="X107" s="431" t="s">
        <v>385</v>
      </c>
      <c r="Y107" s="411"/>
      <c r="Z107" s="411"/>
      <c r="AA107" s="412" t="s">
        <v>389</v>
      </c>
      <c r="AB107" s="412"/>
      <c r="AC107" s="412" t="s">
        <v>398</v>
      </c>
      <c r="AD107" s="412"/>
      <c r="AE107" s="412"/>
      <c r="AF107" s="412"/>
      <c r="AG107" s="412"/>
      <c r="AH107" s="412"/>
      <c r="AI107" s="412"/>
      <c r="AJ107" s="412"/>
      <c r="AK107" s="412"/>
      <c r="AL107" s="412"/>
      <c r="AM107" s="412"/>
      <c r="AN107" s="413"/>
    </row>
    <row r="108" spans="2:40" ht="18" customHeight="1" x14ac:dyDescent="0.25">
      <c r="B108" s="214"/>
      <c r="C108" s="215"/>
      <c r="D108" s="215"/>
      <c r="E108" s="215"/>
      <c r="F108" s="215"/>
      <c r="G108" s="215"/>
      <c r="H108" s="215"/>
      <c r="I108" s="215"/>
      <c r="J108" s="215"/>
      <c r="K108" s="215"/>
      <c r="L108" s="215"/>
      <c r="M108" s="215"/>
      <c r="N108" s="215"/>
      <c r="O108" s="215"/>
      <c r="P108" s="215"/>
      <c r="Q108" s="215"/>
      <c r="R108" s="215"/>
      <c r="S108" s="215"/>
      <c r="T108" s="241"/>
      <c r="U108" s="428"/>
      <c r="V108" s="429"/>
      <c r="W108" s="430"/>
      <c r="X108" s="432"/>
      <c r="Y108" s="433"/>
      <c r="Z108" s="433"/>
      <c r="AA108" s="426"/>
      <c r="AB108" s="426"/>
      <c r="AC108" s="426" t="s">
        <v>399</v>
      </c>
      <c r="AD108" s="426"/>
      <c r="AE108" s="426"/>
      <c r="AF108" s="426"/>
      <c r="AG108" s="426"/>
      <c r="AH108" s="426"/>
      <c r="AI108" s="426"/>
      <c r="AJ108" s="426"/>
      <c r="AK108" s="426"/>
      <c r="AL108" s="426"/>
      <c r="AM108" s="426"/>
      <c r="AN108" s="427"/>
    </row>
    <row r="109" spans="2:40" ht="18" customHeight="1" x14ac:dyDescent="0.25">
      <c r="B109" s="153" t="s">
        <v>403</v>
      </c>
      <c r="C109" s="170"/>
      <c r="D109" s="170" t="s">
        <v>402</v>
      </c>
      <c r="E109" s="170"/>
      <c r="F109" s="170"/>
      <c r="G109" s="170"/>
      <c r="H109" s="170"/>
      <c r="I109" s="170"/>
      <c r="J109" s="170"/>
      <c r="K109" s="170"/>
      <c r="L109" s="170"/>
      <c r="M109" s="170"/>
      <c r="N109" s="621" t="s">
        <v>227</v>
      </c>
      <c r="O109" s="622"/>
      <c r="P109" s="622"/>
      <c r="Q109" s="623"/>
      <c r="R109" s="617" t="s">
        <v>400</v>
      </c>
      <c r="S109" s="485"/>
      <c r="T109" s="618"/>
      <c r="U109" s="408" t="s">
        <v>383</v>
      </c>
      <c r="V109" s="409"/>
      <c r="W109" s="410"/>
      <c r="X109" s="431" t="s">
        <v>385</v>
      </c>
      <c r="Y109" s="411"/>
      <c r="Z109" s="411"/>
      <c r="AA109" s="412" t="s">
        <v>389</v>
      </c>
      <c r="AB109" s="412"/>
      <c r="AC109" s="412" t="s">
        <v>398</v>
      </c>
      <c r="AD109" s="412"/>
      <c r="AE109" s="412"/>
      <c r="AF109" s="412"/>
      <c r="AG109" s="412"/>
      <c r="AH109" s="412"/>
      <c r="AI109" s="412"/>
      <c r="AJ109" s="412"/>
      <c r="AK109" s="412"/>
      <c r="AL109" s="412"/>
      <c r="AM109" s="412"/>
      <c r="AN109" s="413"/>
    </row>
    <row r="110" spans="2:40" ht="18" customHeight="1" x14ac:dyDescent="0.25">
      <c r="B110" s="154"/>
      <c r="C110" s="155"/>
      <c r="D110" s="264" t="s">
        <v>407</v>
      </c>
      <c r="E110" s="155"/>
      <c r="F110" s="155"/>
      <c r="G110" s="155"/>
      <c r="H110" s="155"/>
      <c r="I110" s="155"/>
      <c r="J110" s="155"/>
      <c r="K110" s="155"/>
      <c r="L110" s="155"/>
      <c r="M110" s="155"/>
      <c r="N110" s="624"/>
      <c r="O110" s="573"/>
      <c r="P110" s="573"/>
      <c r="Q110" s="574"/>
      <c r="R110" s="541"/>
      <c r="S110" s="521"/>
      <c r="T110" s="619"/>
      <c r="U110" s="599"/>
      <c r="V110" s="600"/>
      <c r="W110" s="601"/>
      <c r="X110" s="432"/>
      <c r="Y110" s="433"/>
      <c r="Z110" s="433"/>
      <c r="AA110" s="426"/>
      <c r="AB110" s="426"/>
      <c r="AC110" s="426" t="s">
        <v>399</v>
      </c>
      <c r="AD110" s="426"/>
      <c r="AE110" s="426"/>
      <c r="AF110" s="426"/>
      <c r="AG110" s="426"/>
      <c r="AH110" s="426"/>
      <c r="AI110" s="426"/>
      <c r="AJ110" s="426"/>
      <c r="AK110" s="426"/>
      <c r="AL110" s="426"/>
      <c r="AM110" s="426"/>
      <c r="AN110" s="427"/>
    </row>
    <row r="111" spans="2:40" ht="18" customHeight="1" x14ac:dyDescent="0.25">
      <c r="B111" s="154"/>
      <c r="C111" s="155"/>
      <c r="D111" s="328" t="s">
        <v>1478</v>
      </c>
      <c r="E111" s="155"/>
      <c r="F111" s="155"/>
      <c r="G111" s="155"/>
      <c r="H111" s="155"/>
      <c r="I111" s="155"/>
      <c r="J111" s="155"/>
      <c r="K111" s="155"/>
      <c r="L111" s="155"/>
      <c r="M111" s="155"/>
      <c r="N111" s="624"/>
      <c r="O111" s="573"/>
      <c r="P111" s="573"/>
      <c r="Q111" s="574"/>
      <c r="R111" s="541"/>
      <c r="S111" s="521"/>
      <c r="T111" s="619"/>
      <c r="U111" s="423" t="s">
        <v>384</v>
      </c>
      <c r="V111" s="424"/>
      <c r="W111" s="425"/>
      <c r="X111" s="431" t="s">
        <v>385</v>
      </c>
      <c r="Y111" s="411"/>
      <c r="Z111" s="411"/>
      <c r="AA111" s="412" t="s">
        <v>389</v>
      </c>
      <c r="AB111" s="412"/>
      <c r="AC111" s="412" t="s">
        <v>398</v>
      </c>
      <c r="AD111" s="412"/>
      <c r="AE111" s="412"/>
      <c r="AF111" s="412"/>
      <c r="AG111" s="412"/>
      <c r="AH111" s="412"/>
      <c r="AI111" s="412"/>
      <c r="AJ111" s="412"/>
      <c r="AK111" s="412"/>
      <c r="AL111" s="412"/>
      <c r="AM111" s="412"/>
      <c r="AN111" s="413"/>
    </row>
    <row r="112" spans="2:40" ht="18" customHeight="1" x14ac:dyDescent="0.25">
      <c r="B112" s="154"/>
      <c r="C112" s="155"/>
      <c r="D112" s="155"/>
      <c r="E112" s="328" t="s">
        <v>1351</v>
      </c>
      <c r="F112" s="155"/>
      <c r="G112" s="155"/>
      <c r="H112" s="155"/>
      <c r="I112" s="155"/>
      <c r="J112" s="155"/>
      <c r="K112" s="155"/>
      <c r="L112" s="155"/>
      <c r="M112" s="155"/>
      <c r="N112" s="624"/>
      <c r="O112" s="573"/>
      <c r="P112" s="573"/>
      <c r="Q112" s="574"/>
      <c r="R112" s="543"/>
      <c r="S112" s="487"/>
      <c r="T112" s="620"/>
      <c r="U112" s="428"/>
      <c r="V112" s="429"/>
      <c r="W112" s="430"/>
      <c r="X112" s="432"/>
      <c r="Y112" s="433"/>
      <c r="Z112" s="433"/>
      <c r="AA112" s="426"/>
      <c r="AB112" s="426"/>
      <c r="AC112" s="426" t="s">
        <v>399</v>
      </c>
      <c r="AD112" s="426"/>
      <c r="AE112" s="426"/>
      <c r="AF112" s="426"/>
      <c r="AG112" s="426"/>
      <c r="AH112" s="426"/>
      <c r="AI112" s="426"/>
      <c r="AJ112" s="426"/>
      <c r="AK112" s="426"/>
      <c r="AL112" s="426"/>
      <c r="AM112" s="426"/>
      <c r="AN112" s="427"/>
    </row>
    <row r="113" spans="2:40" ht="18" customHeight="1" x14ac:dyDescent="0.25">
      <c r="B113" s="154"/>
      <c r="C113" s="155"/>
      <c r="D113" s="155"/>
      <c r="E113" s="155"/>
      <c r="F113" s="155"/>
      <c r="G113" s="155"/>
      <c r="H113" s="155"/>
      <c r="I113" s="155"/>
      <c r="J113" s="155"/>
      <c r="K113" s="155"/>
      <c r="L113" s="155"/>
      <c r="M113" s="155"/>
      <c r="N113" s="624"/>
      <c r="O113" s="573"/>
      <c r="P113" s="573"/>
      <c r="Q113" s="574"/>
      <c r="R113" s="617" t="s">
        <v>78</v>
      </c>
      <c r="S113" s="485"/>
      <c r="T113" s="618"/>
      <c r="U113" s="408" t="s">
        <v>383</v>
      </c>
      <c r="V113" s="409"/>
      <c r="W113" s="410"/>
      <c r="X113" s="431" t="s">
        <v>385</v>
      </c>
      <c r="Y113" s="411"/>
      <c r="Z113" s="411"/>
      <c r="AA113" s="412" t="s">
        <v>389</v>
      </c>
      <c r="AB113" s="412"/>
      <c r="AC113" s="412" t="s">
        <v>398</v>
      </c>
      <c r="AD113" s="412"/>
      <c r="AE113" s="412"/>
      <c r="AF113" s="412"/>
      <c r="AG113" s="412"/>
      <c r="AH113" s="412"/>
      <c r="AI113" s="412"/>
      <c r="AJ113" s="412"/>
      <c r="AK113" s="412"/>
      <c r="AL113" s="412"/>
      <c r="AM113" s="412"/>
      <c r="AN113" s="413"/>
    </row>
    <row r="114" spans="2:40" ht="18" customHeight="1" x14ac:dyDescent="0.25">
      <c r="B114" s="154"/>
      <c r="C114" s="155"/>
      <c r="D114" s="155"/>
      <c r="E114" s="155"/>
      <c r="F114" s="155"/>
      <c r="G114" s="155"/>
      <c r="H114" s="155"/>
      <c r="I114" s="155"/>
      <c r="J114" s="155"/>
      <c r="K114" s="155"/>
      <c r="L114" s="155"/>
      <c r="M114" s="155"/>
      <c r="N114" s="624"/>
      <c r="O114" s="573"/>
      <c r="P114" s="573"/>
      <c r="Q114" s="574"/>
      <c r="R114" s="541"/>
      <c r="S114" s="521"/>
      <c r="T114" s="619"/>
      <c r="U114" s="599"/>
      <c r="V114" s="600"/>
      <c r="W114" s="601"/>
      <c r="X114" s="432"/>
      <c r="Y114" s="433"/>
      <c r="Z114" s="433"/>
      <c r="AA114" s="426"/>
      <c r="AB114" s="426"/>
      <c r="AC114" s="426" t="s">
        <v>399</v>
      </c>
      <c r="AD114" s="426"/>
      <c r="AE114" s="426"/>
      <c r="AF114" s="426"/>
      <c r="AG114" s="426"/>
      <c r="AH114" s="426"/>
      <c r="AI114" s="426"/>
      <c r="AJ114" s="426"/>
      <c r="AK114" s="426"/>
      <c r="AL114" s="426"/>
      <c r="AM114" s="426"/>
      <c r="AN114" s="427"/>
    </row>
    <row r="115" spans="2:40" ht="18" customHeight="1" x14ac:dyDescent="0.25">
      <c r="B115" s="154"/>
      <c r="C115" s="155"/>
      <c r="D115" s="155"/>
      <c r="E115" s="155"/>
      <c r="F115" s="155"/>
      <c r="G115" s="155"/>
      <c r="H115" s="155"/>
      <c r="I115" s="155"/>
      <c r="J115" s="155"/>
      <c r="K115" s="155"/>
      <c r="L115" s="155"/>
      <c r="M115" s="168"/>
      <c r="N115" s="624"/>
      <c r="O115" s="573"/>
      <c r="P115" s="573"/>
      <c r="Q115" s="574"/>
      <c r="R115" s="541"/>
      <c r="S115" s="521"/>
      <c r="T115" s="619"/>
      <c r="U115" s="423" t="s">
        <v>384</v>
      </c>
      <c r="V115" s="424"/>
      <c r="W115" s="425"/>
      <c r="X115" s="431" t="s">
        <v>385</v>
      </c>
      <c r="Y115" s="411"/>
      <c r="Z115" s="411"/>
      <c r="AA115" s="412" t="s">
        <v>389</v>
      </c>
      <c r="AB115" s="412"/>
      <c r="AC115" s="412" t="s">
        <v>398</v>
      </c>
      <c r="AD115" s="412"/>
      <c r="AE115" s="412"/>
      <c r="AF115" s="412"/>
      <c r="AG115" s="412"/>
      <c r="AH115" s="412"/>
      <c r="AI115" s="412"/>
      <c r="AJ115" s="412"/>
      <c r="AK115" s="412"/>
      <c r="AL115" s="412"/>
      <c r="AM115" s="412"/>
      <c r="AN115" s="413"/>
    </row>
    <row r="116" spans="2:40" ht="18" customHeight="1" x14ac:dyDescent="0.25">
      <c r="B116" s="154"/>
      <c r="C116" s="155"/>
      <c r="D116" s="155"/>
      <c r="E116" s="155"/>
      <c r="F116" s="155"/>
      <c r="G116" s="155"/>
      <c r="H116" s="155"/>
      <c r="I116" s="155"/>
      <c r="J116" s="155"/>
      <c r="K116" s="155"/>
      <c r="L116" s="155"/>
      <c r="M116" s="168"/>
      <c r="N116" s="625"/>
      <c r="O116" s="576"/>
      <c r="P116" s="576"/>
      <c r="Q116" s="577"/>
      <c r="R116" s="543"/>
      <c r="S116" s="487"/>
      <c r="T116" s="620"/>
      <c r="U116" s="428"/>
      <c r="V116" s="429"/>
      <c r="W116" s="430"/>
      <c r="X116" s="432"/>
      <c r="Y116" s="433"/>
      <c r="Z116" s="433"/>
      <c r="AA116" s="426"/>
      <c r="AB116" s="426"/>
      <c r="AC116" s="426" t="s">
        <v>399</v>
      </c>
      <c r="AD116" s="426"/>
      <c r="AE116" s="426"/>
      <c r="AF116" s="426"/>
      <c r="AG116" s="426"/>
      <c r="AH116" s="426"/>
      <c r="AI116" s="426"/>
      <c r="AJ116" s="426"/>
      <c r="AK116" s="426"/>
      <c r="AL116" s="426"/>
      <c r="AM116" s="426"/>
      <c r="AN116" s="427"/>
    </row>
    <row r="117" spans="2:40" ht="22.1" customHeight="1" x14ac:dyDescent="0.25">
      <c r="B117" s="154"/>
      <c r="C117" s="155"/>
      <c r="D117" s="155"/>
      <c r="E117" s="155"/>
      <c r="F117" s="155"/>
      <c r="G117" s="155"/>
      <c r="H117" s="155"/>
      <c r="I117" s="155"/>
      <c r="J117" s="155"/>
      <c r="K117" s="155"/>
      <c r="L117" s="155"/>
      <c r="M117" s="155"/>
      <c r="N117" s="626" t="s">
        <v>401</v>
      </c>
      <c r="O117" s="622"/>
      <c r="P117" s="622"/>
      <c r="Q117" s="623"/>
      <c r="R117" s="617" t="s">
        <v>400</v>
      </c>
      <c r="S117" s="627"/>
      <c r="T117" s="628"/>
      <c r="U117" s="408" t="s">
        <v>383</v>
      </c>
      <c r="V117" s="409"/>
      <c r="W117" s="410"/>
      <c r="X117" s="247" t="s">
        <v>385</v>
      </c>
      <c r="Y117" s="411"/>
      <c r="Z117" s="411"/>
      <c r="AA117" s="412" t="s">
        <v>389</v>
      </c>
      <c r="AB117" s="412"/>
      <c r="AC117" s="412" t="s">
        <v>395</v>
      </c>
      <c r="AD117" s="412"/>
      <c r="AE117" s="412"/>
      <c r="AF117" s="412"/>
      <c r="AG117" s="412"/>
      <c r="AH117" s="412"/>
      <c r="AI117" s="412"/>
      <c r="AJ117" s="412"/>
      <c r="AK117" s="412"/>
      <c r="AL117" s="412"/>
      <c r="AM117" s="412"/>
      <c r="AN117" s="413"/>
    </row>
    <row r="118" spans="2:40" ht="22.1" customHeight="1" x14ac:dyDescent="0.25">
      <c r="B118" s="154"/>
      <c r="C118" s="155"/>
      <c r="D118" s="155"/>
      <c r="E118" s="155"/>
      <c r="F118" s="155"/>
      <c r="G118" s="155"/>
      <c r="H118" s="155"/>
      <c r="I118" s="155"/>
      <c r="J118" s="155"/>
      <c r="K118" s="155"/>
      <c r="L118" s="155"/>
      <c r="M118" s="155"/>
      <c r="N118" s="624"/>
      <c r="O118" s="573"/>
      <c r="P118" s="573"/>
      <c r="Q118" s="574"/>
      <c r="R118" s="629"/>
      <c r="S118" s="630"/>
      <c r="T118" s="631"/>
      <c r="U118" s="423" t="s">
        <v>384</v>
      </c>
      <c r="V118" s="424"/>
      <c r="W118" s="425"/>
      <c r="X118" s="247" t="s">
        <v>385</v>
      </c>
      <c r="Y118" s="411"/>
      <c r="Z118" s="411"/>
      <c r="AA118" s="412" t="s">
        <v>389</v>
      </c>
      <c r="AB118" s="412"/>
      <c r="AC118" s="412" t="s">
        <v>395</v>
      </c>
      <c r="AD118" s="412"/>
      <c r="AE118" s="412"/>
      <c r="AF118" s="412"/>
      <c r="AG118" s="412"/>
      <c r="AH118" s="412"/>
      <c r="AI118" s="412"/>
      <c r="AJ118" s="412"/>
      <c r="AK118" s="412"/>
      <c r="AL118" s="412"/>
      <c r="AM118" s="412"/>
      <c r="AN118" s="413"/>
    </row>
    <row r="119" spans="2:40" ht="22.1" customHeight="1" x14ac:dyDescent="0.25">
      <c r="B119" s="154"/>
      <c r="C119" s="155"/>
      <c r="D119" s="155"/>
      <c r="E119" s="155"/>
      <c r="F119" s="155"/>
      <c r="G119" s="155"/>
      <c r="H119" s="155"/>
      <c r="I119" s="155"/>
      <c r="J119" s="155"/>
      <c r="K119" s="155"/>
      <c r="L119" s="155"/>
      <c r="M119" s="155"/>
      <c r="N119" s="624"/>
      <c r="O119" s="573"/>
      <c r="P119" s="573"/>
      <c r="Q119" s="574"/>
      <c r="R119" s="617" t="s">
        <v>78</v>
      </c>
      <c r="S119" s="627"/>
      <c r="T119" s="628"/>
      <c r="U119" s="408" t="s">
        <v>383</v>
      </c>
      <c r="V119" s="409"/>
      <c r="W119" s="410"/>
      <c r="X119" s="247" t="s">
        <v>385</v>
      </c>
      <c r="Y119" s="411"/>
      <c r="Z119" s="411"/>
      <c r="AA119" s="412" t="s">
        <v>389</v>
      </c>
      <c r="AB119" s="412"/>
      <c r="AC119" s="412" t="s">
        <v>395</v>
      </c>
      <c r="AD119" s="412"/>
      <c r="AE119" s="412"/>
      <c r="AF119" s="412"/>
      <c r="AG119" s="412"/>
      <c r="AH119" s="412"/>
      <c r="AI119" s="412"/>
      <c r="AJ119" s="412"/>
      <c r="AK119" s="412"/>
      <c r="AL119" s="412"/>
      <c r="AM119" s="412"/>
      <c r="AN119" s="413"/>
    </row>
    <row r="120" spans="2:40" ht="22.1" customHeight="1" x14ac:dyDescent="0.25">
      <c r="B120" s="214"/>
      <c r="C120" s="215"/>
      <c r="D120" s="215"/>
      <c r="E120" s="215"/>
      <c r="F120" s="215"/>
      <c r="G120" s="215"/>
      <c r="H120" s="215"/>
      <c r="I120" s="215"/>
      <c r="J120" s="215"/>
      <c r="K120" s="215"/>
      <c r="L120" s="215"/>
      <c r="M120" s="215"/>
      <c r="N120" s="625"/>
      <c r="O120" s="576"/>
      <c r="P120" s="576"/>
      <c r="Q120" s="577"/>
      <c r="R120" s="629"/>
      <c r="S120" s="630"/>
      <c r="T120" s="631"/>
      <c r="U120" s="423" t="s">
        <v>384</v>
      </c>
      <c r="V120" s="424"/>
      <c r="W120" s="425"/>
      <c r="X120" s="247" t="s">
        <v>385</v>
      </c>
      <c r="Y120" s="411"/>
      <c r="Z120" s="411"/>
      <c r="AA120" s="412" t="s">
        <v>389</v>
      </c>
      <c r="AB120" s="412"/>
      <c r="AC120" s="412" t="s">
        <v>395</v>
      </c>
      <c r="AD120" s="412"/>
      <c r="AE120" s="412"/>
      <c r="AF120" s="412"/>
      <c r="AG120" s="412"/>
      <c r="AH120" s="412"/>
      <c r="AI120" s="412"/>
      <c r="AJ120" s="412"/>
      <c r="AK120" s="412"/>
      <c r="AL120" s="412"/>
      <c r="AM120" s="412"/>
      <c r="AN120" s="413"/>
    </row>
    <row r="121" spans="2:40" ht="18" customHeight="1" x14ac:dyDescent="0.25">
      <c r="B121" s="153" t="s">
        <v>1445</v>
      </c>
      <c r="C121" s="170"/>
      <c r="D121" s="170"/>
      <c r="E121" s="170"/>
      <c r="F121" s="170"/>
      <c r="G121" s="170"/>
      <c r="H121" s="170"/>
      <c r="I121" s="170"/>
      <c r="J121" s="170"/>
      <c r="K121" s="170"/>
      <c r="L121" s="170"/>
      <c r="M121" s="250"/>
      <c r="N121" s="621" t="s">
        <v>227</v>
      </c>
      <c r="O121" s="622"/>
      <c r="P121" s="622"/>
      <c r="Q121" s="623"/>
      <c r="R121" s="617" t="s">
        <v>400</v>
      </c>
      <c r="S121" s="485"/>
      <c r="T121" s="618"/>
      <c r="U121" s="408" t="s">
        <v>383</v>
      </c>
      <c r="V121" s="409"/>
      <c r="W121" s="410"/>
      <c r="X121" s="431" t="s">
        <v>385</v>
      </c>
      <c r="Y121" s="411"/>
      <c r="Z121" s="411"/>
      <c r="AA121" s="412" t="s">
        <v>389</v>
      </c>
      <c r="AB121" s="412"/>
      <c r="AC121" s="412" t="s">
        <v>390</v>
      </c>
      <c r="AD121" s="412"/>
      <c r="AE121" s="412"/>
      <c r="AF121" s="412"/>
      <c r="AG121" s="412"/>
      <c r="AH121" s="412"/>
      <c r="AI121" s="412"/>
      <c r="AJ121" s="412"/>
      <c r="AK121" s="412"/>
      <c r="AL121" s="412"/>
      <c r="AM121" s="412"/>
      <c r="AN121" s="413"/>
    </row>
    <row r="122" spans="2:40" ht="18" customHeight="1" x14ac:dyDescent="0.25">
      <c r="B122" s="154"/>
      <c r="C122" s="155"/>
      <c r="D122" s="351" t="s">
        <v>1484</v>
      </c>
      <c r="E122" s="155"/>
      <c r="F122" s="155"/>
      <c r="G122" s="155"/>
      <c r="H122" s="155"/>
      <c r="I122" s="155"/>
      <c r="J122" s="155"/>
      <c r="K122" s="155"/>
      <c r="L122" s="155"/>
      <c r="M122" s="168"/>
      <c r="N122" s="624"/>
      <c r="O122" s="573"/>
      <c r="P122" s="573"/>
      <c r="Q122" s="574"/>
      <c r="R122" s="541"/>
      <c r="S122" s="521"/>
      <c r="T122" s="619"/>
      <c r="U122" s="599"/>
      <c r="V122" s="600"/>
      <c r="W122" s="601"/>
      <c r="X122" s="432"/>
      <c r="Y122" s="433"/>
      <c r="Z122" s="433"/>
      <c r="AA122" s="426"/>
      <c r="AB122" s="426"/>
      <c r="AC122" s="426" t="s">
        <v>399</v>
      </c>
      <c r="AD122" s="426"/>
      <c r="AE122" s="426"/>
      <c r="AF122" s="426"/>
      <c r="AG122" s="426"/>
      <c r="AH122" s="426"/>
      <c r="AI122" s="426"/>
      <c r="AJ122" s="426"/>
      <c r="AK122" s="426"/>
      <c r="AL122" s="426"/>
      <c r="AM122" s="426"/>
      <c r="AN122" s="427"/>
    </row>
    <row r="123" spans="2:40" ht="18" customHeight="1" x14ac:dyDescent="0.25">
      <c r="B123" s="154"/>
      <c r="C123" s="155"/>
      <c r="D123" s="155"/>
      <c r="E123" s="351" t="s">
        <v>1483</v>
      </c>
      <c r="F123" s="155"/>
      <c r="G123" s="155"/>
      <c r="H123" s="155"/>
      <c r="I123" s="155"/>
      <c r="J123" s="155"/>
      <c r="K123" s="155"/>
      <c r="L123" s="155"/>
      <c r="M123" s="168"/>
      <c r="N123" s="624"/>
      <c r="O123" s="573"/>
      <c r="P123" s="573"/>
      <c r="Q123" s="574"/>
      <c r="R123" s="541"/>
      <c r="S123" s="521"/>
      <c r="T123" s="619"/>
      <c r="U123" s="423" t="s">
        <v>384</v>
      </c>
      <c r="V123" s="424"/>
      <c r="W123" s="425"/>
      <c r="X123" s="431" t="s">
        <v>385</v>
      </c>
      <c r="Y123" s="411"/>
      <c r="Z123" s="411"/>
      <c r="AA123" s="412" t="s">
        <v>389</v>
      </c>
      <c r="AB123" s="412"/>
      <c r="AC123" s="412" t="s">
        <v>390</v>
      </c>
      <c r="AD123" s="412"/>
      <c r="AE123" s="412"/>
      <c r="AF123" s="412"/>
      <c r="AG123" s="412"/>
      <c r="AH123" s="412"/>
      <c r="AI123" s="412"/>
      <c r="AJ123" s="412"/>
      <c r="AK123" s="412"/>
      <c r="AL123" s="412"/>
      <c r="AM123" s="412"/>
      <c r="AN123" s="413"/>
    </row>
    <row r="124" spans="2:40" ht="18" customHeight="1" x14ac:dyDescent="0.25">
      <c r="B124" s="154"/>
      <c r="C124" s="155"/>
      <c r="D124" s="155"/>
      <c r="E124" s="155"/>
      <c r="F124" s="155"/>
      <c r="G124" s="155"/>
      <c r="H124" s="155"/>
      <c r="I124" s="155"/>
      <c r="J124" s="155"/>
      <c r="K124" s="155"/>
      <c r="L124" s="155"/>
      <c r="M124" s="168"/>
      <c r="N124" s="624"/>
      <c r="O124" s="573"/>
      <c r="P124" s="573"/>
      <c r="Q124" s="574"/>
      <c r="R124" s="543"/>
      <c r="S124" s="487"/>
      <c r="T124" s="620"/>
      <c r="U124" s="428"/>
      <c r="V124" s="429"/>
      <c r="W124" s="430"/>
      <c r="X124" s="432"/>
      <c r="Y124" s="433"/>
      <c r="Z124" s="433"/>
      <c r="AA124" s="426"/>
      <c r="AB124" s="426"/>
      <c r="AC124" s="426" t="s">
        <v>399</v>
      </c>
      <c r="AD124" s="426"/>
      <c r="AE124" s="426"/>
      <c r="AF124" s="426"/>
      <c r="AG124" s="426"/>
      <c r="AH124" s="426"/>
      <c r="AI124" s="426"/>
      <c r="AJ124" s="426"/>
      <c r="AK124" s="426"/>
      <c r="AL124" s="426"/>
      <c r="AM124" s="426"/>
      <c r="AN124" s="427"/>
    </row>
    <row r="125" spans="2:40" ht="18" customHeight="1" x14ac:dyDescent="0.25">
      <c r="B125" s="154"/>
      <c r="C125" s="155"/>
      <c r="D125" s="155"/>
      <c r="E125" s="155"/>
      <c r="F125" s="155"/>
      <c r="G125" s="155"/>
      <c r="H125" s="155"/>
      <c r="I125" s="155"/>
      <c r="J125" s="155"/>
      <c r="K125" s="155"/>
      <c r="L125" s="155"/>
      <c r="M125" s="168"/>
      <c r="N125" s="624"/>
      <c r="O125" s="573"/>
      <c r="P125" s="573"/>
      <c r="Q125" s="574"/>
      <c r="R125" s="617" t="s">
        <v>78</v>
      </c>
      <c r="S125" s="485"/>
      <c r="T125" s="618"/>
      <c r="U125" s="408" t="s">
        <v>383</v>
      </c>
      <c r="V125" s="409"/>
      <c r="W125" s="410"/>
      <c r="X125" s="431" t="s">
        <v>385</v>
      </c>
      <c r="Y125" s="411"/>
      <c r="Z125" s="411"/>
      <c r="AA125" s="412" t="s">
        <v>389</v>
      </c>
      <c r="AB125" s="412"/>
      <c r="AC125" s="412" t="s">
        <v>390</v>
      </c>
      <c r="AD125" s="412"/>
      <c r="AE125" s="412"/>
      <c r="AF125" s="412"/>
      <c r="AG125" s="412"/>
      <c r="AH125" s="412"/>
      <c r="AI125" s="412"/>
      <c r="AJ125" s="412"/>
      <c r="AK125" s="412"/>
      <c r="AL125" s="412"/>
      <c r="AM125" s="412"/>
      <c r="AN125" s="413"/>
    </row>
    <row r="126" spans="2:40" ht="18" customHeight="1" x14ac:dyDescent="0.25">
      <c r="B126" s="154"/>
      <c r="C126" s="155"/>
      <c r="D126" s="155"/>
      <c r="E126" s="155"/>
      <c r="F126" s="155"/>
      <c r="G126" s="155"/>
      <c r="H126" s="155"/>
      <c r="I126" s="155"/>
      <c r="J126" s="155"/>
      <c r="K126" s="155"/>
      <c r="L126" s="155"/>
      <c r="M126" s="168"/>
      <c r="N126" s="624"/>
      <c r="O126" s="573"/>
      <c r="P126" s="573"/>
      <c r="Q126" s="574"/>
      <c r="R126" s="541"/>
      <c r="S126" s="521"/>
      <c r="T126" s="619"/>
      <c r="U126" s="599"/>
      <c r="V126" s="600"/>
      <c r="W126" s="601"/>
      <c r="X126" s="432"/>
      <c r="Y126" s="433"/>
      <c r="Z126" s="433"/>
      <c r="AA126" s="426"/>
      <c r="AB126" s="426"/>
      <c r="AC126" s="426" t="s">
        <v>399</v>
      </c>
      <c r="AD126" s="426"/>
      <c r="AE126" s="426"/>
      <c r="AF126" s="426"/>
      <c r="AG126" s="426"/>
      <c r="AH126" s="426"/>
      <c r="AI126" s="426"/>
      <c r="AJ126" s="426"/>
      <c r="AK126" s="426"/>
      <c r="AL126" s="426"/>
      <c r="AM126" s="426"/>
      <c r="AN126" s="427"/>
    </row>
    <row r="127" spans="2:40" ht="18" customHeight="1" x14ac:dyDescent="0.25">
      <c r="B127" s="154"/>
      <c r="C127" s="155"/>
      <c r="D127" s="155"/>
      <c r="E127" s="155"/>
      <c r="F127" s="155"/>
      <c r="G127" s="155"/>
      <c r="H127" s="155"/>
      <c r="I127" s="155"/>
      <c r="J127" s="155"/>
      <c r="K127" s="155"/>
      <c r="L127" s="155"/>
      <c r="M127" s="168"/>
      <c r="N127" s="624"/>
      <c r="O127" s="573"/>
      <c r="P127" s="573"/>
      <c r="Q127" s="574"/>
      <c r="R127" s="541"/>
      <c r="S127" s="521"/>
      <c r="T127" s="619"/>
      <c r="U127" s="423" t="s">
        <v>384</v>
      </c>
      <c r="V127" s="424"/>
      <c r="W127" s="425"/>
      <c r="X127" s="431" t="s">
        <v>385</v>
      </c>
      <c r="Y127" s="411"/>
      <c r="Z127" s="411"/>
      <c r="AA127" s="412" t="s">
        <v>389</v>
      </c>
      <c r="AB127" s="412"/>
      <c r="AC127" s="412" t="s">
        <v>390</v>
      </c>
      <c r="AD127" s="412"/>
      <c r="AE127" s="412"/>
      <c r="AF127" s="412"/>
      <c r="AG127" s="412"/>
      <c r="AH127" s="412"/>
      <c r="AI127" s="412"/>
      <c r="AJ127" s="412"/>
      <c r="AK127" s="412"/>
      <c r="AL127" s="412"/>
      <c r="AM127" s="412"/>
      <c r="AN127" s="413"/>
    </row>
    <row r="128" spans="2:40" ht="18" customHeight="1" x14ac:dyDescent="0.25">
      <c r="B128" s="154"/>
      <c r="C128" s="155"/>
      <c r="D128" s="155"/>
      <c r="E128" s="155"/>
      <c r="F128" s="155"/>
      <c r="G128" s="155"/>
      <c r="H128" s="155"/>
      <c r="I128" s="155"/>
      <c r="J128" s="155"/>
      <c r="K128" s="155"/>
      <c r="L128" s="155"/>
      <c r="M128" s="168"/>
      <c r="N128" s="625"/>
      <c r="O128" s="576"/>
      <c r="P128" s="576"/>
      <c r="Q128" s="577"/>
      <c r="R128" s="543"/>
      <c r="S128" s="487"/>
      <c r="T128" s="620"/>
      <c r="U128" s="428"/>
      <c r="V128" s="429"/>
      <c r="W128" s="430"/>
      <c r="X128" s="432"/>
      <c r="Y128" s="433"/>
      <c r="Z128" s="433"/>
      <c r="AA128" s="426"/>
      <c r="AB128" s="426"/>
      <c r="AC128" s="426" t="s">
        <v>399</v>
      </c>
      <c r="AD128" s="426"/>
      <c r="AE128" s="426"/>
      <c r="AF128" s="426"/>
      <c r="AG128" s="426"/>
      <c r="AH128" s="426"/>
      <c r="AI128" s="426"/>
      <c r="AJ128" s="426"/>
      <c r="AK128" s="426"/>
      <c r="AL128" s="426"/>
      <c r="AM128" s="426"/>
      <c r="AN128" s="427"/>
    </row>
    <row r="129" spans="2:40" ht="18" customHeight="1" x14ac:dyDescent="0.25">
      <c r="B129" s="154"/>
      <c r="C129" s="155"/>
      <c r="D129" s="155"/>
      <c r="E129" s="155"/>
      <c r="F129" s="155"/>
      <c r="G129" s="155"/>
      <c r="H129" s="155"/>
      <c r="I129" s="155"/>
      <c r="J129" s="155"/>
      <c r="K129" s="155"/>
      <c r="L129" s="155"/>
      <c r="M129" s="168"/>
      <c r="N129" s="626" t="s">
        <v>401</v>
      </c>
      <c r="O129" s="622"/>
      <c r="P129" s="622"/>
      <c r="Q129" s="623"/>
      <c r="R129" s="617" t="s">
        <v>400</v>
      </c>
      <c r="S129" s="485"/>
      <c r="T129" s="618"/>
      <c r="U129" s="408" t="s">
        <v>383</v>
      </c>
      <c r="V129" s="409"/>
      <c r="W129" s="410"/>
      <c r="X129" s="431" t="s">
        <v>385</v>
      </c>
      <c r="Y129" s="411"/>
      <c r="Z129" s="411"/>
      <c r="AA129" s="412" t="s">
        <v>389</v>
      </c>
      <c r="AB129" s="412"/>
      <c r="AC129" s="412" t="s">
        <v>390</v>
      </c>
      <c r="AD129" s="412"/>
      <c r="AE129" s="412"/>
      <c r="AF129" s="412"/>
      <c r="AG129" s="412"/>
      <c r="AH129" s="412"/>
      <c r="AI129" s="412"/>
      <c r="AJ129" s="412"/>
      <c r="AK129" s="412"/>
      <c r="AL129" s="412"/>
      <c r="AM129" s="412"/>
      <c r="AN129" s="413"/>
    </row>
    <row r="130" spans="2:40" ht="18" customHeight="1" x14ac:dyDescent="0.25">
      <c r="B130" s="154"/>
      <c r="C130" s="155"/>
      <c r="D130" s="155"/>
      <c r="E130" s="155"/>
      <c r="F130" s="155"/>
      <c r="G130" s="155"/>
      <c r="H130" s="155"/>
      <c r="I130" s="155"/>
      <c r="J130" s="155"/>
      <c r="K130" s="155"/>
      <c r="L130" s="155"/>
      <c r="M130" s="168"/>
      <c r="N130" s="624"/>
      <c r="O130" s="573"/>
      <c r="P130" s="573"/>
      <c r="Q130" s="574"/>
      <c r="R130" s="541"/>
      <c r="S130" s="521"/>
      <c r="T130" s="619"/>
      <c r="U130" s="599"/>
      <c r="V130" s="600"/>
      <c r="W130" s="601"/>
      <c r="X130" s="432"/>
      <c r="Y130" s="433"/>
      <c r="Z130" s="433"/>
      <c r="AA130" s="426"/>
      <c r="AB130" s="426"/>
      <c r="AC130" s="426" t="s">
        <v>399</v>
      </c>
      <c r="AD130" s="426"/>
      <c r="AE130" s="426"/>
      <c r="AF130" s="426"/>
      <c r="AG130" s="426"/>
      <c r="AH130" s="426"/>
      <c r="AI130" s="426"/>
      <c r="AJ130" s="426"/>
      <c r="AK130" s="426"/>
      <c r="AL130" s="426"/>
      <c r="AM130" s="426"/>
      <c r="AN130" s="427"/>
    </row>
    <row r="131" spans="2:40" ht="18" customHeight="1" x14ac:dyDescent="0.25">
      <c r="B131" s="154"/>
      <c r="C131" s="155"/>
      <c r="D131" s="155"/>
      <c r="E131" s="155"/>
      <c r="F131" s="155"/>
      <c r="G131" s="155"/>
      <c r="H131" s="155"/>
      <c r="I131" s="155"/>
      <c r="J131" s="155"/>
      <c r="K131" s="155"/>
      <c r="L131" s="155"/>
      <c r="M131" s="168"/>
      <c r="N131" s="624"/>
      <c r="O131" s="573"/>
      <c r="P131" s="573"/>
      <c r="Q131" s="574"/>
      <c r="R131" s="541"/>
      <c r="S131" s="521"/>
      <c r="T131" s="619"/>
      <c r="U131" s="423" t="s">
        <v>384</v>
      </c>
      <c r="V131" s="424"/>
      <c r="W131" s="425"/>
      <c r="X131" s="431" t="s">
        <v>385</v>
      </c>
      <c r="Y131" s="411"/>
      <c r="Z131" s="411"/>
      <c r="AA131" s="412" t="s">
        <v>389</v>
      </c>
      <c r="AB131" s="412"/>
      <c r="AC131" s="412" t="s">
        <v>390</v>
      </c>
      <c r="AD131" s="412"/>
      <c r="AE131" s="412"/>
      <c r="AF131" s="412"/>
      <c r="AG131" s="412"/>
      <c r="AH131" s="412"/>
      <c r="AI131" s="412"/>
      <c r="AJ131" s="412"/>
      <c r="AK131" s="412"/>
      <c r="AL131" s="412"/>
      <c r="AM131" s="412"/>
      <c r="AN131" s="413"/>
    </row>
    <row r="132" spans="2:40" ht="18" customHeight="1" x14ac:dyDescent="0.25">
      <c r="B132" s="154"/>
      <c r="C132" s="155"/>
      <c r="D132" s="155"/>
      <c r="E132" s="155"/>
      <c r="F132" s="155"/>
      <c r="G132" s="155"/>
      <c r="H132" s="155"/>
      <c r="I132" s="155"/>
      <c r="J132" s="155"/>
      <c r="K132" s="155"/>
      <c r="L132" s="155"/>
      <c r="M132" s="168"/>
      <c r="N132" s="624"/>
      <c r="O132" s="573"/>
      <c r="P132" s="573"/>
      <c r="Q132" s="574"/>
      <c r="R132" s="543"/>
      <c r="S132" s="487"/>
      <c r="T132" s="620"/>
      <c r="U132" s="428"/>
      <c r="V132" s="429"/>
      <c r="W132" s="430"/>
      <c r="X132" s="432"/>
      <c r="Y132" s="433"/>
      <c r="Z132" s="433"/>
      <c r="AA132" s="426"/>
      <c r="AB132" s="426"/>
      <c r="AC132" s="426" t="s">
        <v>399</v>
      </c>
      <c r="AD132" s="426"/>
      <c r="AE132" s="426"/>
      <c r="AF132" s="426"/>
      <c r="AG132" s="426"/>
      <c r="AH132" s="426"/>
      <c r="AI132" s="426"/>
      <c r="AJ132" s="426"/>
      <c r="AK132" s="426"/>
      <c r="AL132" s="426"/>
      <c r="AM132" s="426"/>
      <c r="AN132" s="427"/>
    </row>
    <row r="133" spans="2:40" ht="18" customHeight="1" x14ac:dyDescent="0.25">
      <c r="B133" s="154"/>
      <c r="C133" s="155"/>
      <c r="D133" s="155"/>
      <c r="E133" s="155"/>
      <c r="F133" s="155"/>
      <c r="G133" s="155"/>
      <c r="H133" s="155"/>
      <c r="I133" s="155"/>
      <c r="J133" s="155"/>
      <c r="K133" s="155"/>
      <c r="L133" s="155"/>
      <c r="M133" s="168"/>
      <c r="N133" s="624"/>
      <c r="O133" s="573"/>
      <c r="P133" s="573"/>
      <c r="Q133" s="574"/>
      <c r="R133" s="617" t="s">
        <v>78</v>
      </c>
      <c r="S133" s="485"/>
      <c r="T133" s="618"/>
      <c r="U133" s="408" t="s">
        <v>383</v>
      </c>
      <c r="V133" s="409"/>
      <c r="W133" s="410"/>
      <c r="X133" s="431" t="s">
        <v>385</v>
      </c>
      <c r="Y133" s="411"/>
      <c r="Z133" s="411"/>
      <c r="AA133" s="412" t="s">
        <v>389</v>
      </c>
      <c r="AB133" s="412"/>
      <c r="AC133" s="412" t="s">
        <v>390</v>
      </c>
      <c r="AD133" s="412"/>
      <c r="AE133" s="412"/>
      <c r="AF133" s="412"/>
      <c r="AG133" s="412"/>
      <c r="AH133" s="412"/>
      <c r="AI133" s="412"/>
      <c r="AJ133" s="412"/>
      <c r="AK133" s="412"/>
      <c r="AL133" s="412"/>
      <c r="AM133" s="412"/>
      <c r="AN133" s="413"/>
    </row>
    <row r="134" spans="2:40" ht="18" customHeight="1" x14ac:dyDescent="0.25">
      <c r="B134" s="154"/>
      <c r="C134" s="155"/>
      <c r="D134" s="155"/>
      <c r="E134" s="155"/>
      <c r="F134" s="155"/>
      <c r="G134" s="155"/>
      <c r="H134" s="155"/>
      <c r="I134" s="155"/>
      <c r="J134" s="155"/>
      <c r="K134" s="155"/>
      <c r="L134" s="155"/>
      <c r="M134" s="168"/>
      <c r="N134" s="624"/>
      <c r="O134" s="573"/>
      <c r="P134" s="573"/>
      <c r="Q134" s="574"/>
      <c r="R134" s="541"/>
      <c r="S134" s="521"/>
      <c r="T134" s="619"/>
      <c r="U134" s="599"/>
      <c r="V134" s="600"/>
      <c r="W134" s="601"/>
      <c r="X134" s="432"/>
      <c r="Y134" s="433"/>
      <c r="Z134" s="433"/>
      <c r="AA134" s="426"/>
      <c r="AB134" s="426"/>
      <c r="AC134" s="426" t="s">
        <v>399</v>
      </c>
      <c r="AD134" s="426"/>
      <c r="AE134" s="426"/>
      <c r="AF134" s="426"/>
      <c r="AG134" s="426"/>
      <c r="AH134" s="426"/>
      <c r="AI134" s="426"/>
      <c r="AJ134" s="426"/>
      <c r="AK134" s="426"/>
      <c r="AL134" s="426"/>
      <c r="AM134" s="426"/>
      <c r="AN134" s="427"/>
    </row>
    <row r="135" spans="2:40" ht="18" customHeight="1" x14ac:dyDescent="0.25">
      <c r="B135" s="154"/>
      <c r="C135" s="155"/>
      <c r="D135" s="155"/>
      <c r="E135" s="155"/>
      <c r="F135" s="155"/>
      <c r="G135" s="155"/>
      <c r="H135" s="155"/>
      <c r="I135" s="155"/>
      <c r="J135" s="155"/>
      <c r="K135" s="155"/>
      <c r="L135" s="155"/>
      <c r="M135" s="168"/>
      <c r="N135" s="624"/>
      <c r="O135" s="573"/>
      <c r="P135" s="573"/>
      <c r="Q135" s="574"/>
      <c r="R135" s="541"/>
      <c r="S135" s="521"/>
      <c r="T135" s="619"/>
      <c r="U135" s="423" t="s">
        <v>384</v>
      </c>
      <c r="V135" s="424"/>
      <c r="W135" s="425"/>
      <c r="X135" s="431" t="s">
        <v>385</v>
      </c>
      <c r="Y135" s="411"/>
      <c r="Z135" s="411"/>
      <c r="AA135" s="412" t="s">
        <v>389</v>
      </c>
      <c r="AB135" s="412"/>
      <c r="AC135" s="412" t="s">
        <v>390</v>
      </c>
      <c r="AD135" s="412"/>
      <c r="AE135" s="412"/>
      <c r="AF135" s="412"/>
      <c r="AG135" s="412"/>
      <c r="AH135" s="412"/>
      <c r="AI135" s="412"/>
      <c r="AJ135" s="412"/>
      <c r="AK135" s="412"/>
      <c r="AL135" s="412"/>
      <c r="AM135" s="412"/>
      <c r="AN135" s="413"/>
    </row>
    <row r="136" spans="2:40" ht="18" customHeight="1" x14ac:dyDescent="0.25">
      <c r="B136" s="214"/>
      <c r="C136" s="215"/>
      <c r="D136" s="215"/>
      <c r="E136" s="215"/>
      <c r="F136" s="215"/>
      <c r="G136" s="215"/>
      <c r="H136" s="215"/>
      <c r="I136" s="215"/>
      <c r="J136" s="215"/>
      <c r="K136" s="215"/>
      <c r="L136" s="215"/>
      <c r="M136" s="249"/>
      <c r="N136" s="625"/>
      <c r="O136" s="576"/>
      <c r="P136" s="576"/>
      <c r="Q136" s="577"/>
      <c r="R136" s="543"/>
      <c r="S136" s="487"/>
      <c r="T136" s="620"/>
      <c r="U136" s="428"/>
      <c r="V136" s="429"/>
      <c r="W136" s="430"/>
      <c r="X136" s="432"/>
      <c r="Y136" s="433"/>
      <c r="Z136" s="433"/>
      <c r="AA136" s="426"/>
      <c r="AB136" s="426"/>
      <c r="AC136" s="426" t="s">
        <v>399</v>
      </c>
      <c r="AD136" s="426"/>
      <c r="AE136" s="426"/>
      <c r="AF136" s="426"/>
      <c r="AG136" s="426"/>
      <c r="AH136" s="426"/>
      <c r="AI136" s="426"/>
      <c r="AJ136" s="426"/>
      <c r="AK136" s="426"/>
      <c r="AL136" s="426"/>
      <c r="AM136" s="426"/>
      <c r="AN136" s="427"/>
    </row>
    <row r="137" spans="2:40" ht="22.1" customHeight="1" x14ac:dyDescent="0.25">
      <c r="B137" s="153" t="s">
        <v>213</v>
      </c>
      <c r="C137" s="170"/>
      <c r="D137" s="170"/>
      <c r="E137" s="170"/>
      <c r="F137" s="170"/>
      <c r="G137" s="170"/>
      <c r="H137" s="170"/>
      <c r="I137" s="170"/>
      <c r="J137" s="170"/>
      <c r="K137" s="170"/>
      <c r="L137" s="170"/>
      <c r="M137" s="170"/>
      <c r="N137" s="170"/>
      <c r="O137" s="170"/>
      <c r="P137" s="170"/>
      <c r="Q137" s="170"/>
      <c r="R137" s="170"/>
      <c r="S137" s="170"/>
      <c r="T137" s="171"/>
      <c r="U137" s="408" t="s">
        <v>383</v>
      </c>
      <c r="V137" s="409"/>
      <c r="W137" s="410"/>
      <c r="X137" s="247" t="s">
        <v>385</v>
      </c>
      <c r="Y137" s="411"/>
      <c r="Z137" s="411"/>
      <c r="AA137" s="412" t="s">
        <v>389</v>
      </c>
      <c r="AB137" s="412"/>
      <c r="AC137" s="412" t="s">
        <v>393</v>
      </c>
      <c r="AD137" s="412"/>
      <c r="AE137" s="412"/>
      <c r="AF137" s="412"/>
      <c r="AG137" s="412"/>
      <c r="AH137" s="412"/>
      <c r="AI137" s="412"/>
      <c r="AJ137" s="412"/>
      <c r="AK137" s="412"/>
      <c r="AL137" s="412"/>
      <c r="AM137" s="412"/>
      <c r="AN137" s="413"/>
    </row>
    <row r="138" spans="2:40" ht="22.1" customHeight="1" x14ac:dyDescent="0.25">
      <c r="B138" s="214"/>
      <c r="C138" s="215"/>
      <c r="D138" s="328" t="s">
        <v>1482</v>
      </c>
      <c r="E138" s="215"/>
      <c r="F138" s="215"/>
      <c r="G138" s="215"/>
      <c r="H138" s="215"/>
      <c r="I138" s="215"/>
      <c r="J138" s="215"/>
      <c r="K138" s="215"/>
      <c r="L138" s="215"/>
      <c r="M138" s="215"/>
      <c r="N138" s="215"/>
      <c r="O138" s="215"/>
      <c r="P138" s="215"/>
      <c r="Q138" s="215"/>
      <c r="R138" s="215"/>
      <c r="S138" s="215"/>
      <c r="T138" s="241"/>
      <c r="U138" s="423" t="s">
        <v>384</v>
      </c>
      <c r="V138" s="424"/>
      <c r="W138" s="425"/>
      <c r="X138" s="247" t="s">
        <v>385</v>
      </c>
      <c r="Y138" s="411"/>
      <c r="Z138" s="411"/>
      <c r="AA138" s="412" t="s">
        <v>389</v>
      </c>
      <c r="AB138" s="412"/>
      <c r="AC138" s="412" t="s">
        <v>393</v>
      </c>
      <c r="AD138" s="412"/>
      <c r="AE138" s="412"/>
      <c r="AF138" s="412"/>
      <c r="AG138" s="412"/>
      <c r="AH138" s="412"/>
      <c r="AI138" s="412"/>
      <c r="AJ138" s="412"/>
      <c r="AK138" s="412"/>
      <c r="AL138" s="412"/>
      <c r="AM138" s="412"/>
      <c r="AN138" s="413"/>
    </row>
    <row r="139" spans="2:40" ht="22.1" customHeight="1" x14ac:dyDescent="0.25">
      <c r="B139" s="153" t="s">
        <v>214</v>
      </c>
      <c r="C139" s="170"/>
      <c r="D139" s="170"/>
      <c r="E139" s="170"/>
      <c r="F139" s="170"/>
      <c r="G139" s="170"/>
      <c r="H139" s="170"/>
      <c r="I139" s="170"/>
      <c r="J139" s="170"/>
      <c r="K139" s="170"/>
      <c r="L139" s="170"/>
      <c r="M139" s="170"/>
      <c r="N139" s="170"/>
      <c r="O139" s="170"/>
      <c r="P139" s="170"/>
      <c r="Q139" s="170"/>
      <c r="R139" s="170"/>
      <c r="S139" s="170"/>
      <c r="T139" s="171"/>
      <c r="U139" s="408" t="s">
        <v>383</v>
      </c>
      <c r="V139" s="409"/>
      <c r="W139" s="410"/>
      <c r="X139" s="247" t="s">
        <v>385</v>
      </c>
      <c r="Y139" s="411"/>
      <c r="Z139" s="411"/>
      <c r="AA139" s="412" t="s">
        <v>389</v>
      </c>
      <c r="AB139" s="412"/>
      <c r="AC139" s="412" t="s">
        <v>393</v>
      </c>
      <c r="AD139" s="412"/>
      <c r="AE139" s="412"/>
      <c r="AF139" s="412"/>
      <c r="AG139" s="412"/>
      <c r="AH139" s="412"/>
      <c r="AI139" s="412"/>
      <c r="AJ139" s="412"/>
      <c r="AK139" s="412"/>
      <c r="AL139" s="412"/>
      <c r="AM139" s="412"/>
      <c r="AN139" s="413"/>
    </row>
    <row r="140" spans="2:40" ht="22.1" customHeight="1" x14ac:dyDescent="0.25">
      <c r="B140" s="214"/>
      <c r="C140" s="215"/>
      <c r="D140" s="215"/>
      <c r="E140" s="215"/>
      <c r="F140" s="215"/>
      <c r="G140" s="215"/>
      <c r="H140" s="215"/>
      <c r="I140" s="215"/>
      <c r="J140" s="215"/>
      <c r="K140" s="215"/>
      <c r="L140" s="215"/>
      <c r="M140" s="215"/>
      <c r="N140" s="215"/>
      <c r="O140" s="215"/>
      <c r="P140" s="215"/>
      <c r="Q140" s="215"/>
      <c r="R140" s="215"/>
      <c r="S140" s="215"/>
      <c r="T140" s="241"/>
      <c r="U140" s="423" t="s">
        <v>384</v>
      </c>
      <c r="V140" s="424"/>
      <c r="W140" s="425"/>
      <c r="X140" s="247" t="s">
        <v>385</v>
      </c>
      <c r="Y140" s="411"/>
      <c r="Z140" s="411"/>
      <c r="AA140" s="412" t="s">
        <v>389</v>
      </c>
      <c r="AB140" s="412"/>
      <c r="AC140" s="412" t="s">
        <v>393</v>
      </c>
      <c r="AD140" s="412"/>
      <c r="AE140" s="412"/>
      <c r="AF140" s="412"/>
      <c r="AG140" s="412"/>
      <c r="AH140" s="412"/>
      <c r="AI140" s="412"/>
      <c r="AJ140" s="412"/>
      <c r="AK140" s="412"/>
      <c r="AL140" s="412"/>
      <c r="AM140" s="412"/>
      <c r="AN140" s="413"/>
    </row>
    <row r="141" spans="2:40" ht="22.1" customHeight="1" x14ac:dyDescent="0.25">
      <c r="B141" s="153" t="s">
        <v>215</v>
      </c>
      <c r="C141" s="170"/>
      <c r="D141" s="170"/>
      <c r="E141" s="170"/>
      <c r="F141" s="170"/>
      <c r="G141" s="170"/>
      <c r="H141" s="170"/>
      <c r="I141" s="170"/>
      <c r="J141" s="170"/>
      <c r="K141" s="170"/>
      <c r="L141" s="170"/>
      <c r="M141" s="170"/>
      <c r="N141" s="170"/>
      <c r="O141" s="170"/>
      <c r="P141" s="170"/>
      <c r="Q141" s="170"/>
      <c r="R141" s="170"/>
      <c r="S141" s="170"/>
      <c r="T141" s="171"/>
      <c r="U141" s="408" t="s">
        <v>383</v>
      </c>
      <c r="V141" s="409"/>
      <c r="W141" s="410"/>
      <c r="X141" s="247" t="s">
        <v>385</v>
      </c>
      <c r="Y141" s="411"/>
      <c r="Z141" s="411"/>
      <c r="AA141" s="412" t="s">
        <v>389</v>
      </c>
      <c r="AB141" s="412"/>
      <c r="AC141" s="412" t="s">
        <v>395</v>
      </c>
      <c r="AD141" s="412"/>
      <c r="AE141" s="412"/>
      <c r="AF141" s="412"/>
      <c r="AG141" s="412"/>
      <c r="AH141" s="412"/>
      <c r="AI141" s="412"/>
      <c r="AJ141" s="412"/>
      <c r="AK141" s="412"/>
      <c r="AL141" s="412"/>
      <c r="AM141" s="412"/>
      <c r="AN141" s="413"/>
    </row>
    <row r="142" spans="2:40" ht="22.1" customHeight="1" x14ac:dyDescent="0.25">
      <c r="B142" s="214"/>
      <c r="C142" s="215"/>
      <c r="D142" s="215"/>
      <c r="E142" s="215"/>
      <c r="F142" s="215"/>
      <c r="G142" s="215"/>
      <c r="H142" s="215"/>
      <c r="I142" s="215"/>
      <c r="J142" s="215"/>
      <c r="K142" s="215"/>
      <c r="L142" s="215"/>
      <c r="M142" s="215"/>
      <c r="N142" s="215"/>
      <c r="O142" s="215"/>
      <c r="P142" s="215"/>
      <c r="Q142" s="215"/>
      <c r="R142" s="215"/>
      <c r="S142" s="215"/>
      <c r="T142" s="241"/>
      <c r="U142" s="423" t="s">
        <v>384</v>
      </c>
      <c r="V142" s="424"/>
      <c r="W142" s="425"/>
      <c r="X142" s="247" t="s">
        <v>385</v>
      </c>
      <c r="Y142" s="411"/>
      <c r="Z142" s="411"/>
      <c r="AA142" s="412" t="s">
        <v>389</v>
      </c>
      <c r="AB142" s="412"/>
      <c r="AC142" s="412" t="s">
        <v>395</v>
      </c>
      <c r="AD142" s="412"/>
      <c r="AE142" s="412"/>
      <c r="AF142" s="412"/>
      <c r="AG142" s="412"/>
      <c r="AH142" s="412"/>
      <c r="AI142" s="412"/>
      <c r="AJ142" s="412"/>
      <c r="AK142" s="412"/>
      <c r="AL142" s="412"/>
      <c r="AM142" s="412"/>
      <c r="AN142" s="413"/>
    </row>
    <row r="143" spans="2:40" ht="22.1" customHeight="1" x14ac:dyDescent="0.25">
      <c r="B143" s="153" t="s">
        <v>216</v>
      </c>
      <c r="C143" s="170"/>
      <c r="D143" s="170"/>
      <c r="E143" s="170"/>
      <c r="F143" s="170"/>
      <c r="G143" s="170"/>
      <c r="H143" s="170"/>
      <c r="I143" s="170"/>
      <c r="J143" s="170"/>
      <c r="K143" s="170"/>
      <c r="L143" s="170"/>
      <c r="M143" s="170"/>
      <c r="N143" s="170"/>
      <c r="O143" s="170"/>
      <c r="P143" s="170"/>
      <c r="Q143" s="170"/>
      <c r="R143" s="170"/>
      <c r="S143" s="170"/>
      <c r="T143" s="171"/>
      <c r="U143" s="408" t="s">
        <v>383</v>
      </c>
      <c r="V143" s="409"/>
      <c r="W143" s="410"/>
      <c r="X143" s="247" t="s">
        <v>385</v>
      </c>
      <c r="Y143" s="411"/>
      <c r="Z143" s="411"/>
      <c r="AA143" s="412" t="s">
        <v>389</v>
      </c>
      <c r="AB143" s="412"/>
      <c r="AC143" s="412" t="s">
        <v>393</v>
      </c>
      <c r="AD143" s="412"/>
      <c r="AE143" s="412"/>
      <c r="AF143" s="412"/>
      <c r="AG143" s="412"/>
      <c r="AH143" s="412"/>
      <c r="AI143" s="412"/>
      <c r="AJ143" s="412"/>
      <c r="AK143" s="412"/>
      <c r="AL143" s="412"/>
      <c r="AM143" s="412"/>
      <c r="AN143" s="413"/>
    </row>
    <row r="144" spans="2:40" ht="22.1" customHeight="1" x14ac:dyDescent="0.25">
      <c r="B144" s="214"/>
      <c r="C144" s="215"/>
      <c r="D144" s="215"/>
      <c r="E144" s="215"/>
      <c r="F144" s="215"/>
      <c r="G144" s="215"/>
      <c r="H144" s="215"/>
      <c r="I144" s="215"/>
      <c r="J144" s="215"/>
      <c r="K144" s="215"/>
      <c r="L144" s="215"/>
      <c r="M144" s="215"/>
      <c r="N144" s="215"/>
      <c r="O144" s="215"/>
      <c r="P144" s="215"/>
      <c r="Q144" s="215"/>
      <c r="R144" s="215"/>
      <c r="S144" s="215"/>
      <c r="T144" s="241"/>
      <c r="U144" s="423" t="s">
        <v>384</v>
      </c>
      <c r="V144" s="424"/>
      <c r="W144" s="425"/>
      <c r="X144" s="247" t="s">
        <v>385</v>
      </c>
      <c r="Y144" s="411"/>
      <c r="Z144" s="411"/>
      <c r="AA144" s="412" t="s">
        <v>389</v>
      </c>
      <c r="AB144" s="412"/>
      <c r="AC144" s="412" t="s">
        <v>393</v>
      </c>
      <c r="AD144" s="412"/>
      <c r="AE144" s="412"/>
      <c r="AF144" s="412"/>
      <c r="AG144" s="412"/>
      <c r="AH144" s="412"/>
      <c r="AI144" s="412"/>
      <c r="AJ144" s="412"/>
      <c r="AK144" s="412"/>
      <c r="AL144" s="412"/>
      <c r="AM144" s="412"/>
      <c r="AN144" s="413"/>
    </row>
    <row r="145" spans="2:40" ht="22.1" customHeight="1" x14ac:dyDescent="0.25">
      <c r="B145" s="153" t="s">
        <v>217</v>
      </c>
      <c r="C145" s="170"/>
      <c r="D145" s="170"/>
      <c r="E145" s="170"/>
      <c r="F145" s="170"/>
      <c r="G145" s="170"/>
      <c r="H145" s="170"/>
      <c r="I145" s="170"/>
      <c r="J145" s="170"/>
      <c r="K145" s="170"/>
      <c r="L145" s="170"/>
      <c r="M145" s="170"/>
      <c r="N145" s="170"/>
      <c r="O145" s="170"/>
      <c r="P145" s="170"/>
      <c r="Q145" s="170"/>
      <c r="R145" s="170"/>
      <c r="S145" s="170"/>
      <c r="T145" s="171"/>
      <c r="U145" s="408" t="s">
        <v>383</v>
      </c>
      <c r="V145" s="409"/>
      <c r="W145" s="410"/>
      <c r="X145" s="247" t="s">
        <v>385</v>
      </c>
      <c r="Y145" s="411"/>
      <c r="Z145" s="411"/>
      <c r="AA145" s="412" t="s">
        <v>389</v>
      </c>
      <c r="AB145" s="412"/>
      <c r="AC145" s="412" t="s">
        <v>395</v>
      </c>
      <c r="AD145" s="412"/>
      <c r="AE145" s="412"/>
      <c r="AF145" s="412"/>
      <c r="AG145" s="412"/>
      <c r="AH145" s="412"/>
      <c r="AI145" s="412"/>
      <c r="AJ145" s="412"/>
      <c r="AK145" s="412"/>
      <c r="AL145" s="412"/>
      <c r="AM145" s="412"/>
      <c r="AN145" s="413"/>
    </row>
    <row r="146" spans="2:40" ht="22.1" customHeight="1" x14ac:dyDescent="0.25">
      <c r="B146" s="214"/>
      <c r="C146" s="215"/>
      <c r="D146" s="215"/>
      <c r="E146" s="215"/>
      <c r="F146" s="215"/>
      <c r="G146" s="215"/>
      <c r="H146" s="215"/>
      <c r="I146" s="215"/>
      <c r="J146" s="215"/>
      <c r="K146" s="215"/>
      <c r="L146" s="215"/>
      <c r="M146" s="215"/>
      <c r="N146" s="215"/>
      <c r="O146" s="215"/>
      <c r="P146" s="215"/>
      <c r="Q146" s="215"/>
      <c r="R146" s="215"/>
      <c r="S146" s="215"/>
      <c r="T146" s="241"/>
      <c r="U146" s="423" t="s">
        <v>384</v>
      </c>
      <c r="V146" s="424"/>
      <c r="W146" s="425"/>
      <c r="X146" s="247" t="s">
        <v>385</v>
      </c>
      <c r="Y146" s="411"/>
      <c r="Z146" s="411"/>
      <c r="AA146" s="412" t="s">
        <v>389</v>
      </c>
      <c r="AB146" s="412"/>
      <c r="AC146" s="412" t="s">
        <v>395</v>
      </c>
      <c r="AD146" s="412"/>
      <c r="AE146" s="412"/>
      <c r="AF146" s="412"/>
      <c r="AG146" s="412"/>
      <c r="AH146" s="412"/>
      <c r="AI146" s="412"/>
      <c r="AJ146" s="412"/>
      <c r="AK146" s="412"/>
      <c r="AL146" s="412"/>
      <c r="AM146" s="412"/>
      <c r="AN146" s="413"/>
    </row>
    <row r="147" spans="2:40" ht="22.1" customHeight="1" x14ac:dyDescent="0.25">
      <c r="B147" s="153" t="s">
        <v>218</v>
      </c>
      <c r="C147" s="170"/>
      <c r="D147" s="170"/>
      <c r="E147" s="170"/>
      <c r="F147" s="170"/>
      <c r="G147" s="170"/>
      <c r="H147" s="170"/>
      <c r="I147" s="170"/>
      <c r="J147" s="170"/>
      <c r="K147" s="170"/>
      <c r="L147" s="170"/>
      <c r="M147" s="170"/>
      <c r="N147" s="170"/>
      <c r="O147" s="170"/>
      <c r="P147" s="170"/>
      <c r="Q147" s="170"/>
      <c r="R147" s="170"/>
      <c r="S147" s="170"/>
      <c r="T147" s="171"/>
      <c r="U147" s="408" t="s">
        <v>383</v>
      </c>
      <c r="V147" s="409"/>
      <c r="W147" s="410"/>
      <c r="X147" s="247" t="s">
        <v>385</v>
      </c>
      <c r="Y147" s="411"/>
      <c r="Z147" s="411"/>
      <c r="AA147" s="412" t="s">
        <v>389</v>
      </c>
      <c r="AB147" s="412"/>
      <c r="AC147" s="412" t="s">
        <v>395</v>
      </c>
      <c r="AD147" s="412"/>
      <c r="AE147" s="412"/>
      <c r="AF147" s="412"/>
      <c r="AG147" s="412"/>
      <c r="AH147" s="412"/>
      <c r="AI147" s="412"/>
      <c r="AJ147" s="412"/>
      <c r="AK147" s="412"/>
      <c r="AL147" s="412"/>
      <c r="AM147" s="412"/>
      <c r="AN147" s="413"/>
    </row>
    <row r="148" spans="2:40" ht="22.1" customHeight="1" x14ac:dyDescent="0.25">
      <c r="B148" s="214"/>
      <c r="C148" s="215"/>
      <c r="D148" s="215"/>
      <c r="E148" s="215"/>
      <c r="F148" s="215"/>
      <c r="G148" s="215"/>
      <c r="H148" s="215"/>
      <c r="I148" s="215"/>
      <c r="J148" s="215"/>
      <c r="K148" s="215"/>
      <c r="L148" s="215"/>
      <c r="M148" s="215"/>
      <c r="N148" s="215"/>
      <c r="O148" s="215"/>
      <c r="P148" s="215"/>
      <c r="Q148" s="215"/>
      <c r="R148" s="215"/>
      <c r="S148" s="215"/>
      <c r="T148" s="241"/>
      <c r="U148" s="423" t="s">
        <v>384</v>
      </c>
      <c r="V148" s="424"/>
      <c r="W148" s="425"/>
      <c r="X148" s="247" t="s">
        <v>385</v>
      </c>
      <c r="Y148" s="411"/>
      <c r="Z148" s="411"/>
      <c r="AA148" s="412" t="s">
        <v>389</v>
      </c>
      <c r="AB148" s="412"/>
      <c r="AC148" s="412" t="s">
        <v>395</v>
      </c>
      <c r="AD148" s="412"/>
      <c r="AE148" s="412"/>
      <c r="AF148" s="412"/>
      <c r="AG148" s="412"/>
      <c r="AH148" s="412"/>
      <c r="AI148" s="412"/>
      <c r="AJ148" s="412"/>
      <c r="AK148" s="412"/>
      <c r="AL148" s="412"/>
      <c r="AM148" s="412"/>
      <c r="AN148" s="413"/>
    </row>
    <row r="149" spans="2:40" ht="22.1" customHeight="1" x14ac:dyDescent="0.25">
      <c r="B149" s="153" t="s">
        <v>219</v>
      </c>
      <c r="C149" s="170"/>
      <c r="D149" s="170"/>
      <c r="E149" s="170"/>
      <c r="F149" s="170"/>
      <c r="G149" s="170"/>
      <c r="H149" s="170"/>
      <c r="I149" s="170"/>
      <c r="J149" s="170"/>
      <c r="K149" s="170"/>
      <c r="L149" s="170"/>
      <c r="M149" s="170"/>
      <c r="N149" s="170"/>
      <c r="O149" s="170"/>
      <c r="P149" s="170"/>
      <c r="Q149" s="170"/>
      <c r="R149" s="170"/>
      <c r="S149" s="170"/>
      <c r="T149" s="171"/>
      <c r="U149" s="408" t="s">
        <v>383</v>
      </c>
      <c r="V149" s="409"/>
      <c r="W149" s="410"/>
      <c r="X149" s="247" t="s">
        <v>385</v>
      </c>
      <c r="Y149" s="411"/>
      <c r="Z149" s="411"/>
      <c r="AA149" s="412" t="s">
        <v>389</v>
      </c>
      <c r="AB149" s="412"/>
      <c r="AC149" s="412" t="s">
        <v>395</v>
      </c>
      <c r="AD149" s="412"/>
      <c r="AE149" s="412"/>
      <c r="AF149" s="412"/>
      <c r="AG149" s="412"/>
      <c r="AH149" s="412"/>
      <c r="AI149" s="412"/>
      <c r="AJ149" s="412"/>
      <c r="AK149" s="412"/>
      <c r="AL149" s="412"/>
      <c r="AM149" s="412"/>
      <c r="AN149" s="413"/>
    </row>
    <row r="150" spans="2:40" ht="22.1" customHeight="1" x14ac:dyDescent="0.25">
      <c r="B150" s="214"/>
      <c r="C150" s="215"/>
      <c r="D150" s="215"/>
      <c r="E150" s="215"/>
      <c r="F150" s="215"/>
      <c r="G150" s="215"/>
      <c r="H150" s="215"/>
      <c r="I150" s="215"/>
      <c r="J150" s="215"/>
      <c r="K150" s="215"/>
      <c r="L150" s="215"/>
      <c r="M150" s="215"/>
      <c r="N150" s="215"/>
      <c r="O150" s="215"/>
      <c r="P150" s="215"/>
      <c r="Q150" s="215"/>
      <c r="R150" s="215"/>
      <c r="S150" s="215"/>
      <c r="T150" s="241"/>
      <c r="U150" s="423" t="s">
        <v>384</v>
      </c>
      <c r="V150" s="424"/>
      <c r="W150" s="425"/>
      <c r="X150" s="247" t="s">
        <v>385</v>
      </c>
      <c r="Y150" s="411"/>
      <c r="Z150" s="411"/>
      <c r="AA150" s="412" t="s">
        <v>389</v>
      </c>
      <c r="AB150" s="412"/>
      <c r="AC150" s="412" t="s">
        <v>395</v>
      </c>
      <c r="AD150" s="412"/>
      <c r="AE150" s="412"/>
      <c r="AF150" s="412"/>
      <c r="AG150" s="412"/>
      <c r="AH150" s="412"/>
      <c r="AI150" s="412"/>
      <c r="AJ150" s="412"/>
      <c r="AK150" s="412"/>
      <c r="AL150" s="412"/>
      <c r="AM150" s="412"/>
      <c r="AN150" s="413"/>
    </row>
    <row r="151" spans="2:40" ht="22.1" customHeight="1" x14ac:dyDescent="0.25">
      <c r="B151" s="153" t="s">
        <v>220</v>
      </c>
      <c r="C151" s="170"/>
      <c r="D151" s="170"/>
      <c r="E151" s="170"/>
      <c r="F151" s="170"/>
      <c r="G151" s="170"/>
      <c r="H151" s="170"/>
      <c r="I151" s="170"/>
      <c r="J151" s="170"/>
      <c r="K151" s="170"/>
      <c r="L151" s="170"/>
      <c r="M151" s="170"/>
      <c r="N151" s="170"/>
      <c r="O151" s="170"/>
      <c r="P151" s="170"/>
      <c r="Q151" s="170"/>
      <c r="R151" s="170"/>
      <c r="S151" s="170"/>
      <c r="T151" s="171"/>
      <c r="U151" s="408" t="s">
        <v>383</v>
      </c>
      <c r="V151" s="409"/>
      <c r="W151" s="410"/>
      <c r="X151" s="247" t="s">
        <v>385</v>
      </c>
      <c r="Y151" s="411"/>
      <c r="Z151" s="411"/>
      <c r="AA151" s="412" t="s">
        <v>389</v>
      </c>
      <c r="AB151" s="412"/>
      <c r="AC151" s="412" t="s">
        <v>393</v>
      </c>
      <c r="AD151" s="412"/>
      <c r="AE151" s="412"/>
      <c r="AF151" s="412"/>
      <c r="AG151" s="412"/>
      <c r="AH151" s="412"/>
      <c r="AI151" s="412"/>
      <c r="AJ151" s="412"/>
      <c r="AK151" s="412"/>
      <c r="AL151" s="412"/>
      <c r="AM151" s="412"/>
      <c r="AN151" s="413"/>
    </row>
    <row r="152" spans="2:40" ht="22.1" customHeight="1" x14ac:dyDescent="0.25">
      <c r="B152" s="214"/>
      <c r="C152" s="215"/>
      <c r="D152" s="215"/>
      <c r="E152" s="215"/>
      <c r="F152" s="215"/>
      <c r="G152" s="215"/>
      <c r="H152" s="215"/>
      <c r="I152" s="215"/>
      <c r="J152" s="215"/>
      <c r="K152" s="215"/>
      <c r="L152" s="215"/>
      <c r="M152" s="215"/>
      <c r="N152" s="215"/>
      <c r="O152" s="215"/>
      <c r="P152" s="215"/>
      <c r="Q152" s="215"/>
      <c r="R152" s="215"/>
      <c r="S152" s="215"/>
      <c r="T152" s="241"/>
      <c r="U152" s="423" t="s">
        <v>384</v>
      </c>
      <c r="V152" s="424"/>
      <c r="W152" s="425"/>
      <c r="X152" s="247" t="s">
        <v>385</v>
      </c>
      <c r="Y152" s="411"/>
      <c r="Z152" s="411"/>
      <c r="AA152" s="412" t="s">
        <v>389</v>
      </c>
      <c r="AB152" s="412"/>
      <c r="AC152" s="412" t="s">
        <v>393</v>
      </c>
      <c r="AD152" s="412"/>
      <c r="AE152" s="412"/>
      <c r="AF152" s="412"/>
      <c r="AG152" s="412"/>
      <c r="AH152" s="412"/>
      <c r="AI152" s="412"/>
      <c r="AJ152" s="412"/>
      <c r="AK152" s="412"/>
      <c r="AL152" s="412"/>
      <c r="AM152" s="412"/>
      <c r="AN152" s="413"/>
    </row>
    <row r="153" spans="2:40" ht="22.1" customHeight="1" x14ac:dyDescent="0.25">
      <c r="B153" s="153" t="s">
        <v>1322</v>
      </c>
      <c r="C153" s="170"/>
      <c r="D153" s="170"/>
      <c r="E153" s="170"/>
      <c r="F153" s="170"/>
      <c r="G153" s="170"/>
      <c r="H153" s="170"/>
      <c r="I153" s="170"/>
      <c r="J153" s="170"/>
      <c r="K153" s="170"/>
      <c r="L153" s="170"/>
      <c r="M153" s="170"/>
      <c r="N153" s="170"/>
      <c r="O153" s="170"/>
      <c r="P153" s="170"/>
      <c r="Q153" s="170"/>
      <c r="R153" s="170"/>
      <c r="S153" s="170"/>
      <c r="T153" s="171"/>
      <c r="U153" s="408" t="s">
        <v>383</v>
      </c>
      <c r="V153" s="409"/>
      <c r="W153" s="410"/>
      <c r="X153" s="247" t="s">
        <v>385</v>
      </c>
      <c r="Y153" s="411"/>
      <c r="Z153" s="411"/>
      <c r="AA153" s="412" t="s">
        <v>389</v>
      </c>
      <c r="AB153" s="412"/>
      <c r="AC153" s="412" t="s">
        <v>393</v>
      </c>
      <c r="AD153" s="412"/>
      <c r="AE153" s="412"/>
      <c r="AF153" s="412"/>
      <c r="AG153" s="412"/>
      <c r="AH153" s="412"/>
      <c r="AI153" s="412"/>
      <c r="AJ153" s="412"/>
      <c r="AK153" s="412"/>
      <c r="AL153" s="412"/>
      <c r="AM153" s="412"/>
      <c r="AN153" s="413"/>
    </row>
    <row r="154" spans="2:40" ht="22.1" customHeight="1" x14ac:dyDescent="0.25">
      <c r="B154" s="214"/>
      <c r="C154" s="215"/>
      <c r="D154" s="215"/>
      <c r="E154" s="215"/>
      <c r="F154" s="215"/>
      <c r="G154" s="215"/>
      <c r="H154" s="215"/>
      <c r="I154" s="215"/>
      <c r="J154" s="215"/>
      <c r="K154" s="215"/>
      <c r="L154" s="215"/>
      <c r="M154" s="215"/>
      <c r="N154" s="215"/>
      <c r="O154" s="215"/>
      <c r="P154" s="215"/>
      <c r="Q154" s="215"/>
      <c r="R154" s="215"/>
      <c r="S154" s="215"/>
      <c r="T154" s="241"/>
      <c r="U154" s="423" t="s">
        <v>384</v>
      </c>
      <c r="V154" s="424"/>
      <c r="W154" s="425"/>
      <c r="X154" s="247" t="s">
        <v>385</v>
      </c>
      <c r="Y154" s="411"/>
      <c r="Z154" s="411"/>
      <c r="AA154" s="412" t="s">
        <v>389</v>
      </c>
      <c r="AB154" s="412"/>
      <c r="AC154" s="412" t="s">
        <v>393</v>
      </c>
      <c r="AD154" s="412"/>
      <c r="AE154" s="412"/>
      <c r="AF154" s="412"/>
      <c r="AG154" s="412"/>
      <c r="AH154" s="412"/>
      <c r="AI154" s="412"/>
      <c r="AJ154" s="412"/>
      <c r="AK154" s="412"/>
      <c r="AL154" s="412"/>
      <c r="AM154" s="412"/>
      <c r="AN154" s="413"/>
    </row>
    <row r="155" spans="2:40" ht="22.1" customHeight="1" x14ac:dyDescent="0.25">
      <c r="B155" s="153" t="s">
        <v>1323</v>
      </c>
      <c r="C155" s="170"/>
      <c r="D155" s="170"/>
      <c r="E155" s="170"/>
      <c r="F155" s="170"/>
      <c r="G155" s="170"/>
      <c r="H155" s="170"/>
      <c r="I155" s="170"/>
      <c r="J155" s="170"/>
      <c r="K155" s="170"/>
      <c r="L155" s="170"/>
      <c r="M155" s="170"/>
      <c r="N155" s="170"/>
      <c r="O155" s="170"/>
      <c r="P155" s="170"/>
      <c r="Q155" s="170"/>
      <c r="R155" s="170"/>
      <c r="S155" s="170"/>
      <c r="T155" s="171"/>
      <c r="U155" s="408" t="s">
        <v>383</v>
      </c>
      <c r="V155" s="409"/>
      <c r="W155" s="410"/>
      <c r="X155" s="247" t="s">
        <v>385</v>
      </c>
      <c r="Y155" s="411"/>
      <c r="Z155" s="411"/>
      <c r="AA155" s="412" t="s">
        <v>389</v>
      </c>
      <c r="AB155" s="412"/>
      <c r="AC155" s="412" t="s">
        <v>395</v>
      </c>
      <c r="AD155" s="412"/>
      <c r="AE155" s="412"/>
      <c r="AF155" s="412"/>
      <c r="AG155" s="412"/>
      <c r="AH155" s="412"/>
      <c r="AI155" s="412"/>
      <c r="AJ155" s="412"/>
      <c r="AK155" s="412"/>
      <c r="AL155" s="412"/>
      <c r="AM155" s="412"/>
      <c r="AN155" s="413"/>
    </row>
    <row r="156" spans="2:40" ht="22.1" customHeight="1" x14ac:dyDescent="0.25">
      <c r="B156" s="214"/>
      <c r="C156" s="215"/>
      <c r="D156" s="215"/>
      <c r="E156" s="215"/>
      <c r="F156" s="215"/>
      <c r="G156" s="215"/>
      <c r="H156" s="215"/>
      <c r="I156" s="215"/>
      <c r="J156" s="215"/>
      <c r="K156" s="215"/>
      <c r="L156" s="215"/>
      <c r="M156" s="215"/>
      <c r="N156" s="215"/>
      <c r="O156" s="215"/>
      <c r="P156" s="215"/>
      <c r="Q156" s="215"/>
      <c r="R156" s="215"/>
      <c r="S156" s="215"/>
      <c r="T156" s="241"/>
      <c r="U156" s="423" t="s">
        <v>384</v>
      </c>
      <c r="V156" s="424"/>
      <c r="W156" s="425"/>
      <c r="X156" s="247" t="s">
        <v>385</v>
      </c>
      <c r="Y156" s="411"/>
      <c r="Z156" s="411"/>
      <c r="AA156" s="412" t="s">
        <v>389</v>
      </c>
      <c r="AB156" s="412"/>
      <c r="AC156" s="412" t="s">
        <v>395</v>
      </c>
      <c r="AD156" s="412"/>
      <c r="AE156" s="412"/>
      <c r="AF156" s="412"/>
      <c r="AG156" s="412"/>
      <c r="AH156" s="412"/>
      <c r="AI156" s="412"/>
      <c r="AJ156" s="412"/>
      <c r="AK156" s="412"/>
      <c r="AL156" s="412"/>
      <c r="AM156" s="412"/>
      <c r="AN156" s="413"/>
    </row>
    <row r="157" spans="2:40" ht="22.1" customHeight="1" x14ac:dyDescent="0.25">
      <c r="B157" s="153" t="s">
        <v>1324</v>
      </c>
      <c r="C157" s="170"/>
      <c r="D157" s="170"/>
      <c r="E157" s="170"/>
      <c r="F157" s="170"/>
      <c r="G157" s="170"/>
      <c r="H157" s="170"/>
      <c r="I157" s="170"/>
      <c r="J157" s="170"/>
      <c r="K157" s="170"/>
      <c r="L157" s="170"/>
      <c r="M157" s="170"/>
      <c r="N157" s="170"/>
      <c r="O157" s="170"/>
      <c r="P157" s="170"/>
      <c r="Q157" s="170"/>
      <c r="R157" s="170"/>
      <c r="S157" s="170"/>
      <c r="T157" s="171"/>
      <c r="U157" s="408" t="s">
        <v>383</v>
      </c>
      <c r="V157" s="409"/>
      <c r="W157" s="410"/>
      <c r="X157" s="247" t="s">
        <v>385</v>
      </c>
      <c r="Y157" s="411"/>
      <c r="Z157" s="411"/>
      <c r="AA157" s="412" t="s">
        <v>389</v>
      </c>
      <c r="AB157" s="412"/>
      <c r="AC157" s="412" t="s">
        <v>395</v>
      </c>
      <c r="AD157" s="412"/>
      <c r="AE157" s="412"/>
      <c r="AF157" s="412"/>
      <c r="AG157" s="412"/>
      <c r="AH157" s="412"/>
      <c r="AI157" s="412"/>
      <c r="AJ157" s="412"/>
      <c r="AK157" s="412"/>
      <c r="AL157" s="412"/>
      <c r="AM157" s="412"/>
      <c r="AN157" s="413"/>
    </row>
    <row r="158" spans="2:40" ht="22.1" customHeight="1" thickBot="1" x14ac:dyDescent="0.3">
      <c r="B158" s="216"/>
      <c r="C158" s="217"/>
      <c r="D158" s="217"/>
      <c r="E158" s="217"/>
      <c r="F158" s="217"/>
      <c r="G158" s="217"/>
      <c r="H158" s="217"/>
      <c r="I158" s="217"/>
      <c r="J158" s="217"/>
      <c r="K158" s="217"/>
      <c r="L158" s="217"/>
      <c r="M158" s="217"/>
      <c r="N158" s="217"/>
      <c r="O158" s="217"/>
      <c r="P158" s="217"/>
      <c r="Q158" s="217"/>
      <c r="R158" s="217"/>
      <c r="S158" s="217"/>
      <c r="T158" s="268"/>
      <c r="U158" s="414" t="s">
        <v>384</v>
      </c>
      <c r="V158" s="415"/>
      <c r="W158" s="416"/>
      <c r="X158" s="269" t="s">
        <v>385</v>
      </c>
      <c r="Y158" s="417"/>
      <c r="Z158" s="417"/>
      <c r="AA158" s="418" t="s">
        <v>389</v>
      </c>
      <c r="AB158" s="418"/>
      <c r="AC158" s="418" t="s">
        <v>395</v>
      </c>
      <c r="AD158" s="418"/>
      <c r="AE158" s="418"/>
      <c r="AF158" s="418"/>
      <c r="AG158" s="418"/>
      <c r="AH158" s="418"/>
      <c r="AI158" s="418"/>
      <c r="AJ158" s="418"/>
      <c r="AK158" s="418"/>
      <c r="AL158" s="418"/>
      <c r="AM158" s="418"/>
      <c r="AN158" s="419"/>
    </row>
    <row r="159" spans="2:40" ht="22.1" customHeight="1" thickTop="1" x14ac:dyDescent="0.25">
      <c r="B159" s="402" t="s">
        <v>942</v>
      </c>
      <c r="C159" s="403"/>
      <c r="D159" s="403"/>
      <c r="E159" s="403"/>
      <c r="F159" s="403"/>
      <c r="G159" s="403"/>
      <c r="H159" s="403"/>
      <c r="I159" s="403"/>
      <c r="J159" s="403"/>
      <c r="K159" s="403"/>
      <c r="L159" s="403"/>
      <c r="M159" s="403"/>
      <c r="N159" s="403"/>
      <c r="O159" s="403"/>
      <c r="P159" s="403"/>
      <c r="Q159" s="403"/>
      <c r="R159" s="403"/>
      <c r="S159" s="403"/>
      <c r="T159" s="404"/>
      <c r="U159" s="420" t="s">
        <v>383</v>
      </c>
      <c r="V159" s="421"/>
      <c r="W159" s="422"/>
      <c r="X159" s="213"/>
      <c r="Y159" s="248" t="s">
        <v>385</v>
      </c>
      <c r="Z159" s="400">
        <f>SUM(Y77,Y80,Y83,Y85,Y87,Y89,Y91,Y93,Y97,Y99,Y101,Y103,Y105,Y109,Y113,Y117,Y119,Y121,Y125,Y129,Y133,Y137,Y139,Y141,Y143,Y145,Y147,Y149,Y151,Y153,Y155,Y157)</f>
        <v>0</v>
      </c>
      <c r="AA159" s="400"/>
      <c r="AB159" s="400"/>
      <c r="AC159" s="248" t="s">
        <v>389</v>
      </c>
      <c r="AD159" s="248"/>
      <c r="AE159" s="248"/>
      <c r="AF159" s="248"/>
      <c r="AG159" s="248"/>
      <c r="AH159" s="248"/>
      <c r="AI159" s="248"/>
      <c r="AJ159" s="248"/>
      <c r="AK159" s="248"/>
      <c r="AL159" s="248"/>
      <c r="AM159" s="248"/>
      <c r="AN159" s="267"/>
    </row>
    <row r="160" spans="2:40" ht="22.1" customHeight="1" thickBot="1" x14ac:dyDescent="0.3">
      <c r="B160" s="405"/>
      <c r="C160" s="406"/>
      <c r="D160" s="406"/>
      <c r="E160" s="406"/>
      <c r="F160" s="406"/>
      <c r="G160" s="406"/>
      <c r="H160" s="406"/>
      <c r="I160" s="406"/>
      <c r="J160" s="406"/>
      <c r="K160" s="406"/>
      <c r="L160" s="406"/>
      <c r="M160" s="406"/>
      <c r="N160" s="406"/>
      <c r="O160" s="406"/>
      <c r="P160" s="406"/>
      <c r="Q160" s="406"/>
      <c r="R160" s="406"/>
      <c r="S160" s="406"/>
      <c r="T160" s="407"/>
      <c r="U160" s="397" t="s">
        <v>384</v>
      </c>
      <c r="V160" s="398"/>
      <c r="W160" s="399"/>
      <c r="X160" s="270"/>
      <c r="Y160" s="265" t="s">
        <v>385</v>
      </c>
      <c r="Z160" s="401">
        <f>SUM(Y79,Y82,Y84,Y86,Y88,Y90,Y92,Y95,Y98,Y100,Y102,Y104,Y107,Y111,Y115,Y118,Y120,Y123,Y127,Y131,Y135,Y138,Y140,Y142,Y144,Y146,Y148,Y150,Y152,Y154,Y156,Y158)</f>
        <v>0</v>
      </c>
      <c r="AA160" s="401"/>
      <c r="AB160" s="401"/>
      <c r="AC160" s="265" t="s">
        <v>389</v>
      </c>
      <c r="AD160" s="265"/>
      <c r="AE160" s="265"/>
      <c r="AF160" s="265"/>
      <c r="AG160" s="265"/>
      <c r="AH160" s="265"/>
      <c r="AI160" s="265"/>
      <c r="AJ160" s="265"/>
      <c r="AK160" s="265"/>
      <c r="AL160" s="265"/>
      <c r="AM160" s="265"/>
      <c r="AN160" s="266"/>
    </row>
    <row r="163" spans="1:39" ht="18" customHeight="1" thickBot="1" x14ac:dyDescent="0.3">
      <c r="A163" t="s">
        <v>140</v>
      </c>
    </row>
    <row r="164" spans="1:39" ht="24.65" customHeight="1" x14ac:dyDescent="0.25">
      <c r="B164" s="35"/>
      <c r="C164" s="135"/>
      <c r="D164" s="135" t="s">
        <v>141</v>
      </c>
      <c r="E164" s="135"/>
      <c r="F164" s="135"/>
      <c r="G164" s="135"/>
      <c r="H164" s="135"/>
      <c r="I164" s="135"/>
      <c r="J164" s="135"/>
      <c r="K164" s="135"/>
      <c r="L164" s="135"/>
      <c r="M164" s="135" t="s">
        <v>145</v>
      </c>
      <c r="N164" s="135"/>
      <c r="O164" s="135"/>
      <c r="P164" s="135"/>
      <c r="Q164" s="135"/>
      <c r="R164" s="135"/>
      <c r="S164" s="135"/>
      <c r="T164" s="135"/>
      <c r="U164" s="135"/>
      <c r="V164" s="135"/>
      <c r="W164" s="135" t="s">
        <v>146</v>
      </c>
      <c r="X164" s="135"/>
      <c r="Y164" s="135"/>
      <c r="Z164" s="135"/>
      <c r="AA164" s="135"/>
      <c r="AB164" s="135"/>
      <c r="AC164" s="135"/>
      <c r="AD164" s="135"/>
      <c r="AE164" s="135"/>
      <c r="AF164" s="135"/>
      <c r="AG164" s="135"/>
      <c r="AH164" s="135"/>
      <c r="AI164" s="135"/>
      <c r="AJ164" s="135"/>
      <c r="AK164" s="135"/>
      <c r="AL164" s="135"/>
      <c r="AM164" s="136"/>
    </row>
    <row r="165" spans="1:39" ht="25.1" customHeight="1" x14ac:dyDescent="0.25">
      <c r="B165" s="137"/>
      <c r="C165" s="27"/>
      <c r="D165" s="27" t="s">
        <v>142</v>
      </c>
      <c r="E165" s="27"/>
      <c r="F165" s="27"/>
      <c r="G165" s="27"/>
      <c r="H165" s="27"/>
      <c r="I165" s="27"/>
      <c r="J165" s="27"/>
      <c r="K165" s="27"/>
      <c r="L165" s="27"/>
      <c r="M165" s="27" t="s">
        <v>143</v>
      </c>
      <c r="N165" s="27"/>
      <c r="O165" s="27"/>
      <c r="P165" s="27"/>
      <c r="Q165" s="27"/>
      <c r="R165" s="27"/>
      <c r="S165" s="27"/>
      <c r="T165" s="27"/>
      <c r="U165" s="27"/>
      <c r="V165" s="27"/>
      <c r="W165" s="27" t="s">
        <v>144</v>
      </c>
      <c r="X165" s="27"/>
      <c r="Y165" s="27"/>
      <c r="Z165" s="27"/>
      <c r="AA165" s="27"/>
      <c r="AB165" s="27"/>
      <c r="AC165" s="27"/>
      <c r="AD165" s="27"/>
      <c r="AE165" s="27"/>
      <c r="AF165" s="27"/>
      <c r="AG165" s="27" t="s">
        <v>269</v>
      </c>
      <c r="AH165" s="27"/>
      <c r="AI165" s="27"/>
      <c r="AJ165" s="27"/>
      <c r="AK165" s="27"/>
      <c r="AL165" s="27"/>
      <c r="AM165" s="28"/>
    </row>
    <row r="166" spans="1:39" ht="25.1" customHeight="1" x14ac:dyDescent="0.25">
      <c r="B166" s="137"/>
      <c r="C166" s="27"/>
      <c r="D166" s="27" t="s">
        <v>270</v>
      </c>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8"/>
    </row>
    <row r="167" spans="1:39" ht="25.1" customHeight="1" x14ac:dyDescent="0.25">
      <c r="B167" s="137"/>
      <c r="C167" s="27"/>
      <c r="D167" s="27" t="s">
        <v>272</v>
      </c>
      <c r="E167" s="27"/>
      <c r="F167" s="27"/>
      <c r="G167" s="27"/>
      <c r="H167" s="27"/>
      <c r="I167" s="27"/>
      <c r="J167" s="27"/>
      <c r="K167" s="27"/>
      <c r="L167" s="27"/>
      <c r="M167" s="27"/>
      <c r="N167" s="27"/>
      <c r="O167" s="27"/>
      <c r="P167" s="27"/>
      <c r="Q167" s="27"/>
      <c r="R167" s="27"/>
      <c r="S167" s="27"/>
      <c r="T167" s="27"/>
      <c r="U167" s="188"/>
      <c r="V167" s="188"/>
      <c r="W167" s="188"/>
      <c r="X167" s="188"/>
      <c r="Y167" s="188"/>
      <c r="Z167" s="27" t="s">
        <v>273</v>
      </c>
      <c r="AA167" s="188"/>
      <c r="AB167" s="188"/>
      <c r="AC167" s="188"/>
      <c r="AD167" s="188"/>
      <c r="AE167" s="188"/>
      <c r="AF167" s="188"/>
      <c r="AG167" s="188"/>
      <c r="AH167" s="188"/>
      <c r="AI167" s="188"/>
      <c r="AJ167" s="188"/>
      <c r="AK167" s="188"/>
      <c r="AL167" s="188"/>
      <c r="AM167" s="28"/>
    </row>
    <row r="168" spans="1:39" ht="25.1" customHeight="1" thickBot="1" x14ac:dyDescent="0.3">
      <c r="B168" s="138"/>
      <c r="C168" s="139"/>
      <c r="D168" s="139" t="s">
        <v>147</v>
      </c>
      <c r="E168" s="139"/>
      <c r="F168" s="139"/>
      <c r="G168" s="139"/>
      <c r="H168" s="139"/>
      <c r="I168" s="139"/>
      <c r="J168" s="139"/>
      <c r="K168" s="139"/>
      <c r="L168" s="139"/>
      <c r="M168" s="139" t="s">
        <v>148</v>
      </c>
      <c r="N168" s="139"/>
      <c r="O168" s="139"/>
      <c r="P168" s="139"/>
      <c r="Q168" s="139"/>
      <c r="R168" s="139"/>
      <c r="S168" s="139"/>
      <c r="T168" s="139"/>
      <c r="U168" s="139"/>
      <c r="V168" s="139"/>
      <c r="W168" s="139" t="s">
        <v>155</v>
      </c>
      <c r="X168" s="139"/>
      <c r="Y168" s="139"/>
      <c r="Z168" s="139"/>
      <c r="AA168" s="139"/>
      <c r="AB168" s="139"/>
      <c r="AC168" s="139"/>
      <c r="AD168" s="139"/>
      <c r="AE168" s="139"/>
      <c r="AF168" s="139"/>
      <c r="AG168" s="139"/>
      <c r="AH168" s="139"/>
      <c r="AI168" s="139"/>
      <c r="AJ168" s="139"/>
      <c r="AK168" s="139"/>
      <c r="AL168" s="139"/>
      <c r="AM168" s="140"/>
    </row>
    <row r="169" spans="1:39" ht="15" customHeight="1" x14ac:dyDescent="0.25">
      <c r="C169" s="189" t="s">
        <v>274</v>
      </c>
      <c r="D169" t="s">
        <v>275</v>
      </c>
    </row>
    <row r="170" spans="1:39" ht="15" customHeight="1" x14ac:dyDescent="0.25">
      <c r="C170" s="189" t="s">
        <v>276</v>
      </c>
      <c r="D170" t="s">
        <v>162</v>
      </c>
    </row>
    <row r="171" spans="1:39" ht="15" customHeight="1" x14ac:dyDescent="0.25">
      <c r="D171" t="s">
        <v>277</v>
      </c>
    </row>
    <row r="172" spans="1:39" ht="15" customHeight="1" x14ac:dyDescent="0.25">
      <c r="C172" s="189" t="s">
        <v>278</v>
      </c>
      <c r="D172" t="s">
        <v>279</v>
      </c>
    </row>
    <row r="173" spans="1:39" ht="15" customHeight="1" x14ac:dyDescent="0.25">
      <c r="D173" t="s">
        <v>280</v>
      </c>
    </row>
    <row r="174" spans="1:39" ht="15" customHeight="1" x14ac:dyDescent="0.25">
      <c r="D174" t="s">
        <v>281</v>
      </c>
    </row>
    <row r="175" spans="1:39" ht="15" customHeight="1" x14ac:dyDescent="0.25">
      <c r="C175" s="189" t="s">
        <v>282</v>
      </c>
      <c r="D175" t="s">
        <v>283</v>
      </c>
    </row>
  </sheetData>
  <sheetProtection algorithmName="SHA-512" hashValue="82Ky14QULMIWr/s933VMdmzsfwQKnRwt4uuwsr56M4UU8PfpuK9GQWol9kU3Q9x+zFS0HLlwz8R1lZnpYaFDlg==" saltValue="RzcbcBs7GIMyDDpXnkH3pQ==" spinCount="100000" sheet="1" objects="1" scenarios="1"/>
  <mergeCells count="502">
    <mergeCell ref="H39:I42"/>
    <mergeCell ref="J39:T39"/>
    <mergeCell ref="J40:T40"/>
    <mergeCell ref="J41:T41"/>
    <mergeCell ref="J42:T42"/>
    <mergeCell ref="B55:K57"/>
    <mergeCell ref="N56:Y56"/>
    <mergeCell ref="N57:Y57"/>
    <mergeCell ref="AB56:AM56"/>
    <mergeCell ref="AB57:AM57"/>
    <mergeCell ref="H46:T46"/>
    <mergeCell ref="H44:T44"/>
    <mergeCell ref="F44:G46"/>
    <mergeCell ref="AB44:AC44"/>
    <mergeCell ref="AB45:AC45"/>
    <mergeCell ref="AB46:AC46"/>
    <mergeCell ref="H45:T45"/>
    <mergeCell ref="F36:G42"/>
    <mergeCell ref="AB36:AC36"/>
    <mergeCell ref="AB42:AC42"/>
    <mergeCell ref="U40:AA40"/>
    <mergeCell ref="U41:AA41"/>
    <mergeCell ref="U42:AA42"/>
    <mergeCell ref="U44:AA44"/>
    <mergeCell ref="AA135:AB136"/>
    <mergeCell ref="AC135:AN135"/>
    <mergeCell ref="R129:T132"/>
    <mergeCell ref="U129:W130"/>
    <mergeCell ref="U135:W136"/>
    <mergeCell ref="AC145:AN145"/>
    <mergeCell ref="U143:W143"/>
    <mergeCell ref="Y143:Z143"/>
    <mergeCell ref="AA143:AB143"/>
    <mergeCell ref="AC143:AN143"/>
    <mergeCell ref="U144:W144"/>
    <mergeCell ref="Y144:Z144"/>
    <mergeCell ref="AA144:AB144"/>
    <mergeCell ref="AC144:AN144"/>
    <mergeCell ref="U139:W139"/>
    <mergeCell ref="Y139:Z139"/>
    <mergeCell ref="AA139:AB139"/>
    <mergeCell ref="AC139:AN139"/>
    <mergeCell ref="U140:W140"/>
    <mergeCell ref="Y140:Z140"/>
    <mergeCell ref="AA140:AB140"/>
    <mergeCell ref="AC140:AN140"/>
    <mergeCell ref="U137:W137"/>
    <mergeCell ref="Y138:Z138"/>
    <mergeCell ref="AA138:AB138"/>
    <mergeCell ref="AC138:AN138"/>
    <mergeCell ref="N109:Q116"/>
    <mergeCell ref="N117:Q120"/>
    <mergeCell ref="R121:T124"/>
    <mergeCell ref="U121:W122"/>
    <mergeCell ref="X121:X122"/>
    <mergeCell ref="Y121:Z122"/>
    <mergeCell ref="X135:X136"/>
    <mergeCell ref="Y135:Z136"/>
    <mergeCell ref="N121:Q128"/>
    <mergeCell ref="R113:T116"/>
    <mergeCell ref="U113:W114"/>
    <mergeCell ref="X113:X114"/>
    <mergeCell ref="Y113:Z114"/>
    <mergeCell ref="R117:T118"/>
    <mergeCell ref="R119:T120"/>
    <mergeCell ref="R125:T128"/>
    <mergeCell ref="U125:W126"/>
    <mergeCell ref="X125:X126"/>
    <mergeCell ref="Y125:Z126"/>
    <mergeCell ref="N129:Q136"/>
    <mergeCell ref="R133:T136"/>
    <mergeCell ref="U133:W134"/>
    <mergeCell ref="Y133:Z134"/>
    <mergeCell ref="AC113:AN113"/>
    <mergeCell ref="AC114:AN114"/>
    <mergeCell ref="U115:W116"/>
    <mergeCell ref="X115:X116"/>
    <mergeCell ref="Y115:Z116"/>
    <mergeCell ref="AA115:AB116"/>
    <mergeCell ref="AC115:AN115"/>
    <mergeCell ref="AC116:AN116"/>
    <mergeCell ref="AC117:AN117"/>
    <mergeCell ref="AA113:AB114"/>
    <mergeCell ref="AC121:AN121"/>
    <mergeCell ref="AC122:AN122"/>
    <mergeCell ref="U123:W124"/>
    <mergeCell ref="X123:X124"/>
    <mergeCell ref="Y123:Z124"/>
    <mergeCell ref="AA123:AB124"/>
    <mergeCell ref="AC123:AN123"/>
    <mergeCell ref="AC124:AN124"/>
    <mergeCell ref="U117:W117"/>
    <mergeCell ref="Y117:Z117"/>
    <mergeCell ref="AA117:AB117"/>
    <mergeCell ref="AA121:AB122"/>
    <mergeCell ref="AC118:AN118"/>
    <mergeCell ref="U105:W106"/>
    <mergeCell ref="X105:X106"/>
    <mergeCell ref="Y105:Z106"/>
    <mergeCell ref="AA105:AB106"/>
    <mergeCell ref="AC105:AN105"/>
    <mergeCell ref="X107:X108"/>
    <mergeCell ref="AC106:AN106"/>
    <mergeCell ref="Y107:Z108"/>
    <mergeCell ref="AA107:AB108"/>
    <mergeCell ref="U107:W108"/>
    <mergeCell ref="R109:T112"/>
    <mergeCell ref="U109:W110"/>
    <mergeCell ref="X109:X110"/>
    <mergeCell ref="Y109:Z110"/>
    <mergeCell ref="AA109:AB110"/>
    <mergeCell ref="AC109:AN109"/>
    <mergeCell ref="AC110:AN110"/>
    <mergeCell ref="U111:W112"/>
    <mergeCell ref="X111:X112"/>
    <mergeCell ref="Y111:Z112"/>
    <mergeCell ref="AA111:AB112"/>
    <mergeCell ref="AC111:AN111"/>
    <mergeCell ref="AC112:AN112"/>
    <mergeCell ref="U85:W85"/>
    <mergeCell ref="AC92:AN92"/>
    <mergeCell ref="AC85:AN85"/>
    <mergeCell ref="AC86:AN86"/>
    <mergeCell ref="AC107:AN107"/>
    <mergeCell ref="AC108:AN108"/>
    <mergeCell ref="X80:X81"/>
    <mergeCell ref="AA80:AB81"/>
    <mergeCell ref="Y80:Z81"/>
    <mergeCell ref="X93:X94"/>
    <mergeCell ref="AA93:AB94"/>
    <mergeCell ref="Y93:Z94"/>
    <mergeCell ref="U92:W92"/>
    <mergeCell ref="Y92:Z92"/>
    <mergeCell ref="AA92:AB92"/>
    <mergeCell ref="Y85:Z85"/>
    <mergeCell ref="AA85:AB85"/>
    <mergeCell ref="U86:W86"/>
    <mergeCell ref="Y86:Z86"/>
    <mergeCell ref="AA86:AB86"/>
    <mergeCell ref="U87:W87"/>
    <mergeCell ref="Y87:Z87"/>
    <mergeCell ref="AA87:AB87"/>
    <mergeCell ref="AC87:AN87"/>
    <mergeCell ref="U91:W91"/>
    <mergeCell ref="Y91:Z91"/>
    <mergeCell ref="AA91:AB91"/>
    <mergeCell ref="AC91:AN91"/>
    <mergeCell ref="U88:W88"/>
    <mergeCell ref="Y88:Z88"/>
    <mergeCell ref="AA88:AB88"/>
    <mergeCell ref="AC88:AN88"/>
    <mergeCell ref="U89:W89"/>
    <mergeCell ref="Y89:Z89"/>
    <mergeCell ref="AA89:AB89"/>
    <mergeCell ref="AC89:AN89"/>
    <mergeCell ref="U90:W90"/>
    <mergeCell ref="Y90:Z90"/>
    <mergeCell ref="AA90:AB90"/>
    <mergeCell ref="AC90:AN90"/>
    <mergeCell ref="B65:K65"/>
    <mergeCell ref="B66:K66"/>
    <mergeCell ref="U79:W79"/>
    <mergeCell ref="Y79:Z79"/>
    <mergeCell ref="AA79:AB79"/>
    <mergeCell ref="AC79:AN79"/>
    <mergeCell ref="U63:W63"/>
    <mergeCell ref="X63:Y63"/>
    <mergeCell ref="X60:Y60"/>
    <mergeCell ref="U62:W62"/>
    <mergeCell ref="X62:Y62"/>
    <mergeCell ref="Z63:AH63"/>
    <mergeCell ref="AI63:AK63"/>
    <mergeCell ref="Z64:AH64"/>
    <mergeCell ref="AI64:AK64"/>
    <mergeCell ref="L66:T66"/>
    <mergeCell ref="L65:T65"/>
    <mergeCell ref="Z66:AH66"/>
    <mergeCell ref="AI66:AK66"/>
    <mergeCell ref="B67:K67"/>
    <mergeCell ref="X67:Y67"/>
    <mergeCell ref="AL67:AM67"/>
    <mergeCell ref="L67:W67"/>
    <mergeCell ref="Z67:AK67"/>
    <mergeCell ref="AC80:AN80"/>
    <mergeCell ref="U82:W82"/>
    <mergeCell ref="U80:W81"/>
    <mergeCell ref="U84:W84"/>
    <mergeCell ref="Y84:Z84"/>
    <mergeCell ref="AA84:AB84"/>
    <mergeCell ref="AC84:AN84"/>
    <mergeCell ref="U77:W78"/>
    <mergeCell ref="X77:X78"/>
    <mergeCell ref="Y77:Z78"/>
    <mergeCell ref="AA77:AB78"/>
    <mergeCell ref="AC77:AN77"/>
    <mergeCell ref="AC78:AN78"/>
    <mergeCell ref="AA82:AB82"/>
    <mergeCell ref="AC82:AN82"/>
    <mergeCell ref="AC81:AN81"/>
    <mergeCell ref="Y82:Z82"/>
    <mergeCell ref="U83:W83"/>
    <mergeCell ref="Y83:Z83"/>
    <mergeCell ref="AA83:AB83"/>
    <mergeCell ref="AC83:AN83"/>
    <mergeCell ref="L63:T63"/>
    <mergeCell ref="AL64:AM64"/>
    <mergeCell ref="Z65:AH65"/>
    <mergeCell ref="AI65:AK65"/>
    <mergeCell ref="AL65:AM65"/>
    <mergeCell ref="X66:Y66"/>
    <mergeCell ref="L64:T64"/>
    <mergeCell ref="U64:W64"/>
    <mergeCell ref="X64:Y64"/>
    <mergeCell ref="U66:W66"/>
    <mergeCell ref="X65:Y65"/>
    <mergeCell ref="AL66:AM66"/>
    <mergeCell ref="U65:W65"/>
    <mergeCell ref="AL63:AM63"/>
    <mergeCell ref="B3:D3"/>
    <mergeCell ref="B4:D5"/>
    <mergeCell ref="I62:K62"/>
    <mergeCell ref="I63:K63"/>
    <mergeCell ref="I64:K64"/>
    <mergeCell ref="B60:K60"/>
    <mergeCell ref="B61:K61"/>
    <mergeCell ref="B62:H64"/>
    <mergeCell ref="B19:F19"/>
    <mergeCell ref="B16:F18"/>
    <mergeCell ref="G19:J19"/>
    <mergeCell ref="K19:N19"/>
    <mergeCell ref="D33:T33"/>
    <mergeCell ref="D34:T34"/>
    <mergeCell ref="L59:T59"/>
    <mergeCell ref="S19:V19"/>
    <mergeCell ref="U33:AA33"/>
    <mergeCell ref="B23:F23"/>
    <mergeCell ref="G16:J18"/>
    <mergeCell ref="K16:N18"/>
    <mergeCell ref="AA19:AD19"/>
    <mergeCell ref="O19:R19"/>
    <mergeCell ref="S16:V18"/>
    <mergeCell ref="W16:Z18"/>
    <mergeCell ref="W3:AE3"/>
    <mergeCell ref="E4:F4"/>
    <mergeCell ref="O6:P6"/>
    <mergeCell ref="E6:F6"/>
    <mergeCell ref="W4:Z4"/>
    <mergeCell ref="Y6:Z6"/>
    <mergeCell ref="AI60:AK60"/>
    <mergeCell ref="AL60:AM60"/>
    <mergeCell ref="Z61:AH61"/>
    <mergeCell ref="AI61:AK61"/>
    <mergeCell ref="AL61:AM61"/>
    <mergeCell ref="E3:V3"/>
    <mergeCell ref="AF3:AN3"/>
    <mergeCell ref="AA7:AN7"/>
    <mergeCell ref="I8:AN8"/>
    <mergeCell ref="E7:H7"/>
    <mergeCell ref="W7:Z7"/>
    <mergeCell ref="E8:H8"/>
    <mergeCell ref="I7:V7"/>
    <mergeCell ref="AB31:AC31"/>
    <mergeCell ref="AB33:AC33"/>
    <mergeCell ref="AB34:AC34"/>
    <mergeCell ref="AF19:AI19"/>
    <mergeCell ref="AF16:AI18"/>
    <mergeCell ref="B6:D8"/>
    <mergeCell ref="G4:V4"/>
    <mergeCell ref="AA4:AN4"/>
    <mergeCell ref="E5:AN5"/>
    <mergeCell ref="G6:N6"/>
    <mergeCell ref="Q6:X6"/>
    <mergeCell ref="AA6:AN6"/>
    <mergeCell ref="B24:F28"/>
    <mergeCell ref="G28:AN28"/>
    <mergeCell ref="D13:G13"/>
    <mergeCell ref="H13:V13"/>
    <mergeCell ref="W19:Z19"/>
    <mergeCell ref="AA16:AD18"/>
    <mergeCell ref="O16:R18"/>
    <mergeCell ref="L61:T61"/>
    <mergeCell ref="U61:W61"/>
    <mergeCell ref="X61:Y61"/>
    <mergeCell ref="L62:T62"/>
    <mergeCell ref="X59:Y59"/>
    <mergeCell ref="AL62:AM62"/>
    <mergeCell ref="AL59:AM59"/>
    <mergeCell ref="U59:W59"/>
    <mergeCell ref="Z59:AH59"/>
    <mergeCell ref="AI59:AK59"/>
    <mergeCell ref="Z62:AH62"/>
    <mergeCell ref="Z60:AH60"/>
    <mergeCell ref="AI62:AK62"/>
    <mergeCell ref="L60:T60"/>
    <mergeCell ref="U60:W60"/>
    <mergeCell ref="D31:T31"/>
    <mergeCell ref="U31:AA31"/>
    <mergeCell ref="B58:K59"/>
    <mergeCell ref="B54:K54"/>
    <mergeCell ref="X55:Y55"/>
    <mergeCell ref="U58:W58"/>
    <mergeCell ref="X58:Y58"/>
    <mergeCell ref="U34:AA34"/>
    <mergeCell ref="AB37:AC37"/>
    <mergeCell ref="AB38:AC38"/>
    <mergeCell ref="AB39:AC39"/>
    <mergeCell ref="AB40:AC40"/>
    <mergeCell ref="AB41:AC41"/>
    <mergeCell ref="AB32:AC32"/>
    <mergeCell ref="F32:T32"/>
    <mergeCell ref="H36:T36"/>
    <mergeCell ref="H37:T37"/>
    <mergeCell ref="H38:T38"/>
    <mergeCell ref="U45:AA45"/>
    <mergeCell ref="U32:AA32"/>
    <mergeCell ref="U36:AA36"/>
    <mergeCell ref="U37:AA37"/>
    <mergeCell ref="U38:AA38"/>
    <mergeCell ref="U39:AA39"/>
    <mergeCell ref="AC93:AN93"/>
    <mergeCell ref="AC94:AN94"/>
    <mergeCell ref="U93:W94"/>
    <mergeCell ref="AL58:AM58"/>
    <mergeCell ref="AB47:AC47"/>
    <mergeCell ref="D35:T35"/>
    <mergeCell ref="D43:T43"/>
    <mergeCell ref="D47:T47"/>
    <mergeCell ref="Z54:AM54"/>
    <mergeCell ref="U35:AA35"/>
    <mergeCell ref="U43:AA43"/>
    <mergeCell ref="U47:AA47"/>
    <mergeCell ref="AB35:AC35"/>
    <mergeCell ref="AB43:AC43"/>
    <mergeCell ref="AL55:AM55"/>
    <mergeCell ref="L54:Y54"/>
    <mergeCell ref="AI55:AK55"/>
    <mergeCell ref="L58:T58"/>
    <mergeCell ref="L55:T55"/>
    <mergeCell ref="U55:W55"/>
    <mergeCell ref="Z55:AH55"/>
    <mergeCell ref="Z58:AH58"/>
    <mergeCell ref="AI58:AK58"/>
    <mergeCell ref="U46:AA46"/>
    <mergeCell ref="U99:W99"/>
    <mergeCell ref="Y99:Z99"/>
    <mergeCell ref="AA99:AB99"/>
    <mergeCell ref="AC99:AN99"/>
    <mergeCell ref="U100:W100"/>
    <mergeCell ref="Y100:Z100"/>
    <mergeCell ref="AA100:AB100"/>
    <mergeCell ref="AC100:AN100"/>
    <mergeCell ref="U95:W96"/>
    <mergeCell ref="X95:X96"/>
    <mergeCell ref="Y95:Z96"/>
    <mergeCell ref="AA95:AB96"/>
    <mergeCell ref="AC95:AN95"/>
    <mergeCell ref="AC96:AN96"/>
    <mergeCell ref="U97:W97"/>
    <mergeCell ref="Y97:Z97"/>
    <mergeCell ref="AA97:AB97"/>
    <mergeCell ref="AC97:AN97"/>
    <mergeCell ref="U98:W98"/>
    <mergeCell ref="Y98:Z98"/>
    <mergeCell ref="AA98:AB98"/>
    <mergeCell ref="AC98:AN98"/>
    <mergeCell ref="U103:W103"/>
    <mergeCell ref="Y103:Z103"/>
    <mergeCell ref="AA103:AB103"/>
    <mergeCell ref="AC103:AN103"/>
    <mergeCell ref="U104:W104"/>
    <mergeCell ref="Y104:Z104"/>
    <mergeCell ref="AA104:AB104"/>
    <mergeCell ref="AC104:AN104"/>
    <mergeCell ref="U101:W101"/>
    <mergeCell ref="Y101:Z101"/>
    <mergeCell ref="AA101:AB101"/>
    <mergeCell ref="AC101:AN101"/>
    <mergeCell ref="U102:W102"/>
    <mergeCell ref="Y102:Z102"/>
    <mergeCell ref="AA102:AB102"/>
    <mergeCell ref="AC102:AN102"/>
    <mergeCell ref="U119:W119"/>
    <mergeCell ref="Y119:Z119"/>
    <mergeCell ref="AA119:AB119"/>
    <mergeCell ref="AC119:AN119"/>
    <mergeCell ref="U120:W120"/>
    <mergeCell ref="Y120:Z120"/>
    <mergeCell ref="AA120:AB120"/>
    <mergeCell ref="AC120:AN120"/>
    <mergeCell ref="U118:W118"/>
    <mergeCell ref="Y118:Z118"/>
    <mergeCell ref="AA118:AB118"/>
    <mergeCell ref="AC125:AN125"/>
    <mergeCell ref="AC126:AN126"/>
    <mergeCell ref="U127:W128"/>
    <mergeCell ref="X127:X128"/>
    <mergeCell ref="Y127:Z128"/>
    <mergeCell ref="AA127:AB128"/>
    <mergeCell ref="AC127:AN127"/>
    <mergeCell ref="AC128:AN128"/>
    <mergeCell ref="AA133:AB134"/>
    <mergeCell ref="AC133:AN133"/>
    <mergeCell ref="AC134:AN134"/>
    <mergeCell ref="X129:X130"/>
    <mergeCell ref="Y129:Z130"/>
    <mergeCell ref="AA129:AB130"/>
    <mergeCell ref="AC129:AN129"/>
    <mergeCell ref="AC130:AN130"/>
    <mergeCell ref="U131:W132"/>
    <mergeCell ref="X131:X132"/>
    <mergeCell ref="Y131:Z132"/>
    <mergeCell ref="AA131:AB132"/>
    <mergeCell ref="AC131:AN131"/>
    <mergeCell ref="AC132:AN132"/>
    <mergeCell ref="AA125:AB126"/>
    <mergeCell ref="X133:X134"/>
    <mergeCell ref="U147:W147"/>
    <mergeCell ref="Y147:Z147"/>
    <mergeCell ref="AA147:AB147"/>
    <mergeCell ref="AC147:AN147"/>
    <mergeCell ref="AC136:AN136"/>
    <mergeCell ref="U146:W146"/>
    <mergeCell ref="Y146:Z146"/>
    <mergeCell ref="AA146:AB146"/>
    <mergeCell ref="AC146:AN146"/>
    <mergeCell ref="U141:W141"/>
    <mergeCell ref="Y141:Z141"/>
    <mergeCell ref="AA141:AB141"/>
    <mergeCell ref="AC141:AN141"/>
    <mergeCell ref="U142:W142"/>
    <mergeCell ref="Y142:Z142"/>
    <mergeCell ref="AA142:AB142"/>
    <mergeCell ref="AC142:AN142"/>
    <mergeCell ref="U145:W145"/>
    <mergeCell ref="Y145:Z145"/>
    <mergeCell ref="AA145:AB145"/>
    <mergeCell ref="Y137:Z137"/>
    <mergeCell ref="AA137:AB137"/>
    <mergeCell ref="AC137:AN137"/>
    <mergeCell ref="U138:W138"/>
    <mergeCell ref="U148:W148"/>
    <mergeCell ref="Y148:Z148"/>
    <mergeCell ref="AA148:AB148"/>
    <mergeCell ref="AC148:AN148"/>
    <mergeCell ref="U149:W149"/>
    <mergeCell ref="Y149:Z149"/>
    <mergeCell ref="AA149:AB149"/>
    <mergeCell ref="AC149:AN149"/>
    <mergeCell ref="U150:W150"/>
    <mergeCell ref="Y150:Z150"/>
    <mergeCell ref="AA150:AB150"/>
    <mergeCell ref="AC150:AN150"/>
    <mergeCell ref="U151:W151"/>
    <mergeCell ref="Y151:Z151"/>
    <mergeCell ref="AA151:AB151"/>
    <mergeCell ref="AC151:AN151"/>
    <mergeCell ref="U152:W152"/>
    <mergeCell ref="Y152:Z152"/>
    <mergeCell ref="AA152:AB152"/>
    <mergeCell ref="AC152:AN152"/>
    <mergeCell ref="U153:W153"/>
    <mergeCell ref="Y153:Z153"/>
    <mergeCell ref="AA153:AB153"/>
    <mergeCell ref="AC153:AN153"/>
    <mergeCell ref="U154:W154"/>
    <mergeCell ref="Y154:Z154"/>
    <mergeCell ref="AA154:AB154"/>
    <mergeCell ref="AC154:AN154"/>
    <mergeCell ref="U155:W155"/>
    <mergeCell ref="Y155:Z155"/>
    <mergeCell ref="AA155:AB155"/>
    <mergeCell ref="AC155:AN155"/>
    <mergeCell ref="U156:W156"/>
    <mergeCell ref="Y156:Z156"/>
    <mergeCell ref="AA156:AB156"/>
    <mergeCell ref="AC156:AN156"/>
    <mergeCell ref="U160:W160"/>
    <mergeCell ref="Z159:AB159"/>
    <mergeCell ref="Z160:AB160"/>
    <mergeCell ref="B159:T160"/>
    <mergeCell ref="U157:W157"/>
    <mergeCell ref="Y157:Z157"/>
    <mergeCell ref="AA157:AB157"/>
    <mergeCell ref="AC157:AN157"/>
    <mergeCell ref="U158:W158"/>
    <mergeCell ref="Y158:Z158"/>
    <mergeCell ref="AA158:AB158"/>
    <mergeCell ref="AC158:AN158"/>
    <mergeCell ref="U159:W159"/>
    <mergeCell ref="AQ46:AR46"/>
    <mergeCell ref="AP47:AR47"/>
    <mergeCell ref="AP31:AR31"/>
    <mergeCell ref="AP32:AR32"/>
    <mergeCell ref="AP33:AR33"/>
    <mergeCell ref="AP34:AR34"/>
    <mergeCell ref="AP35:AR35"/>
    <mergeCell ref="AQ36:AR36"/>
    <mergeCell ref="AQ37:AR37"/>
    <mergeCell ref="AQ38:AR38"/>
    <mergeCell ref="AP39:AP45"/>
    <mergeCell ref="AQ43:AQ45"/>
    <mergeCell ref="AR43:AR45"/>
  </mergeCells>
  <phoneticPr fontId="12"/>
  <conditionalFormatting sqref="U31">
    <cfRule type="expression" dxfId="46" priority="1">
      <formula>AND(U32&gt;0,U31&lt;U32)</formula>
    </cfRule>
  </conditionalFormatting>
  <conditionalFormatting sqref="U35">
    <cfRule type="expression" dxfId="45" priority="3">
      <formula>AND(OR(U36&gt;0,U37&gt;0,U38&gt;0,U39&gt;0,U40&gt;0,U41&gt;0,U42&gt;0),U35&lt;SUM(U36:U42))</formula>
    </cfRule>
  </conditionalFormatting>
  <conditionalFormatting sqref="U43">
    <cfRule type="expression" dxfId="44" priority="2">
      <formula>AND(OR(U44&gt;0,U45&gt;0,U46&gt;0),U43&lt;SUM(U44:U46))</formula>
    </cfRule>
  </conditionalFormatting>
  <dataValidations count="30">
    <dataValidation type="list" allowBlank="1" showInputMessage="1" showErrorMessage="1" error="プルダウンメニューから選択してください。" sqref="H13:V13" xr:uid="{1DF199B6-853A-4E6A-BA75-66ACA189C44F}">
      <formula1>"厚生労働省,独立行政法人国立病院機構,国立大学法人,独立行政法人労働者健康安全機構,国立研究開発法人,独立行政法人地域医療機能推進機構,国（その他）,都道府県,市町村,地方独立行政法人,日赤,済生会,北海道社会事業協会,厚生連,健康保険組合及びその連合会,共済組合及びその連合会,国民健康保険組合,公益法人,医療法人,特定医療法人,社会医療法人,私立学校法人,社会福祉法人,医療生協,会社,その他の法人,個人"</formula1>
    </dataValidation>
    <dataValidation type="textLength" imeMode="disabled" operator="equal" allowBlank="1" showInputMessage="1" showErrorMessage="1" error="保険医療機関コードは、半角英数字で「都道府県番号(２桁)」「ハイフン(-)」「医療機関番号(７桁)」の計１０字で入力してください。" sqref="AF3:AN3" xr:uid="{8E60B1B6-61E6-4F4D-8030-203E7287D1B0}">
      <formula1>10</formula1>
    </dataValidation>
    <dataValidation imeMode="off" allowBlank="1" showInputMessage="1" showErrorMessage="1" sqref="G4:V4 I7:V7 AA7:AN7 I8:AN8" xr:uid="{636EE7D1-2111-459B-A60A-5C1661778DC4}"/>
    <dataValidation type="list" allowBlank="1" showInputMessage="1" showErrorMessage="1" error="プルダウンメニューから選択してください。" sqref="AA4:AN4" xr:uid="{7EE38D72-7EFA-4D5D-BD0B-A3E2CD7672E6}">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decimal" imeMode="off" operator="greaterThanOrEqual" allowBlank="1" showInputMessage="1" showErrorMessage="1" error="0以上の数値のみ入力をお願いいたします。" sqref="L67:T67 AF19:AI19 U47:AA47 G19:AD19 Z159:AB160 AB74:AC75 Z67:AH67 U58:W67 Y77:Z158 U33:AA35 U31:AA31 U43:AA43 AI55:AK55 U55:W55 AI58:AK67" xr:uid="{E2A0314B-E8D8-4873-8862-30B3A3CC9A88}">
      <formula1>0</formula1>
    </dataValidation>
    <dataValidation type="list" allowBlank="1" showInputMessage="1" showErrorMessage="1" error="ドロップダウンリストから入力をお願いいたします。" sqref="L55:T55" xr:uid="{84BC143A-343E-4FDA-B8FA-7BE57CD10B6D}">
      <formula1>"　　　　　　,急性期1,急性期2,急性期3,急性期4,急性期5,急性期6,地域1,地域2,地域3,特別"</formula1>
    </dataValidation>
    <dataValidation type="list" allowBlank="1" showInputMessage="1" showErrorMessage="1" error="ドロップダウンリストから入力をお願いいたします。" sqref="L58:T59 Z58:AH59" xr:uid="{0517E90B-81B5-4DFA-B0A1-81801FF7B6C6}">
      <formula1>"　　　　　　,入院基本料1,入院基本料2,特別入院基本料"</formula1>
    </dataValidation>
    <dataValidation type="list" allowBlank="1" showInputMessage="1" showErrorMessage="1" error="ドロップダウンリストから入力をお願いいたします。" sqref="L60:T60 Z60:AH60" xr:uid="{5BB04272-9C6E-44FF-A3C3-C985899A1320}">
      <formula1>"　　　　　　,7対1,10対1,13対1,15対1,18対1,20対1,特別"</formula1>
    </dataValidation>
    <dataValidation type="list" allowBlank="1" showInputMessage="1" showErrorMessage="1" error="ドロップダウンリストから入力をお願いいたします。" sqref="L61:T61" xr:uid="{91423199-5C58-4B12-BA7C-B39B63BF0A70}">
      <formula1>"　　　　　　,10対1,13対1,15対1,18対1,20対1,特別"</formula1>
    </dataValidation>
    <dataValidation type="list" allowBlank="1" showInputMessage="1" showErrorMessage="1" error="ドロップダウンリストから入力をお願いいたします。" sqref="L62:T62" xr:uid="{00BCA135-0409-4B2B-86C0-5397CD69ADE6}">
      <formula1>"　　　　　　,（一般）7対1,（一般）10対1"</formula1>
    </dataValidation>
    <dataValidation type="list" allowBlank="1" showInputMessage="1" showErrorMessage="1" error="ドロップダウンリストから入力をお願いいたします。" sqref="L63:T63" xr:uid="{61AF4AE8-C330-456E-9E8F-AEF4EE0C1B4A}">
      <formula1>"　　　　　　,（結核）7対1,（結核）10対1,（結核）13対1,（結核）15対1"</formula1>
    </dataValidation>
    <dataValidation type="list" allowBlank="1" showInputMessage="1" showErrorMessage="1" error="ドロップダウンリストから入力をお願いいたします。" sqref="L64:T64" xr:uid="{48769D8F-4532-4BF9-AF55-B90B7C586D06}">
      <formula1>"　　　　　　,（精神）7対1,（精神）10対1,（精神）13対1,（精神）15対1"</formula1>
    </dataValidation>
    <dataValidation type="list" allowBlank="1" showInputMessage="1" showErrorMessage="1" error="ドロップダウンリストから入力をお願いいたします。" sqref="L65:T65 Z65:AH65" xr:uid="{98C2B230-3B67-48A0-A897-3AE7DB67E76D}">
      <formula1>"　　　　　　,7対1,10対1,13対1"</formula1>
    </dataValidation>
    <dataValidation type="list" allowBlank="1" showInputMessage="1" showErrorMessage="1" error="ドロップダウンリストから入力をお願いいたします。" sqref="Z66:AH66 L66:T66" xr:uid="{8A2FC1B7-86AC-4336-9B8A-361B20241B61}">
      <formula1>"　　　　　　,7対1,10対1,13対1,15対1"</formula1>
    </dataValidation>
    <dataValidation type="list" allowBlank="1" showInputMessage="1" showErrorMessage="1" error="ドロップダウンリストから入力をお願いいたします。" sqref="Z55:AH55" xr:uid="{D0BDDDB1-15DA-4C0B-B931-44AE508513FB}">
      <formula1>"　　　　　　,急性期A,急性期B（看護・多職種協働加算あり）,急性期B（看護・多職種協働加算あり※看護師のみの配置）,急性期B,急性期1,急性期2,急性期3,急性期4（看護・多職種協働加算あり）,急性期4（看護・多職種協働加算あり※看護師のみの配置）,急性期4,急性期5,急性期6,地域1,地域2,地域3,特別"</formula1>
    </dataValidation>
    <dataValidation type="list" allowBlank="1" showInputMessage="1" showErrorMessage="1" error="ドロップダウンリストから入力をお願いいたします。" sqref="Z61:AH61" xr:uid="{61896E55-4816-46F5-BF0D-07A34CE46F84}">
      <formula1>"　　　　　　,急性期A 10対1,急性期A 13対1,急性期A 15対1,急性期B 10対1,急性期B 13対1,急性期B 15対1,10対1,13対1,15対1,18対1,20対1,特別"</formula1>
    </dataValidation>
    <dataValidation type="list" allowBlank="1" showInputMessage="1" showErrorMessage="1" error="ドロップダウンリストから入力をお願いいたします。" sqref="Z62:AH62" xr:uid="{E004F61C-0804-4DB6-A2F6-A79E0B6825BE}">
      <formula1>"　　　　　　,（一般）特定機能病院A 7対1,（一般）特定機能病院A 10対1,（一般）特定機能病院B 7対1,（一般）特定機能病院B 10対1,（一般）特定機能病院C 7対1,（一般）特定機能病院C 10対1"</formula1>
    </dataValidation>
    <dataValidation type="list" allowBlank="1" showInputMessage="1" showErrorMessage="1" error="ドロップダウンリストから入力をお願いいたします。" sqref="Z63:AH63" xr:uid="{2FBA66F2-D340-44F7-8E65-D99E4C3E7FD0}">
      <formula1>"　　　　　　,（結核）特定機能病院A 7対1,（結核）特定機能病院A 10対1,（結核）特定機能病院A 13対1,（結核）特定機能病院A 15対1,（結核）特定機能病院B 7対1,（結核）特定機能病院B 10対1,（結核）特定機能病院B 13対1,（結核）特定機能病院B 15対1,（結核）特定機能病院C 7対1,（結核）特定機能病院C 10対1,（結核）特定機能病院C 13対1,（結核）特定機能病院C 15対1"</formula1>
    </dataValidation>
    <dataValidation type="list" allowBlank="1" showInputMessage="1" showErrorMessage="1" error="ドロップダウンリストから入力をお願いいたします。" sqref="Z64:AH64" xr:uid="{5162434B-6B64-4409-B49D-D9954E319648}">
      <formula1>"　　　　　　,（精神）特定機能病院A 7対1,（精神）特定機能病院A 10対1,（精神）特定機能病院A 13対1,（精神）特定機能病院A 15対1,（精神）特定機能病院B 7対1,（精神）特定機能病院B 10対1,（精神）特定機能病院B 13対1,（精神）特定機能病院B 15対1,（精神）特定機能病院C 7対1,（精神）特定機能病院C 10対1,（精神）特定機能病院C 13対1,（精神）特定機能病院C 15対1"</formula1>
    </dataValidation>
    <dataValidation type="custom" imeMode="disabled" operator="greaterThanOrEqual" allowBlank="1" showInputMessage="1" showErrorMessage="1" error="「（再掲）放射線・検査・リハビリ・栄養・介護福祉士・看護補助者・介護職員」の合計は、上記「④ 医療技術員等」以下になるように入力をお願いいたします。" sqref="U36:AA36" xr:uid="{86684203-0E52-4266-83DE-AC32913F0777}">
      <formula1>U35&gt;=SUM(U36:U42)</formula1>
    </dataValidation>
    <dataValidation type="custom" imeMode="disabled" operator="greaterThanOrEqual" allowBlank="1" showInputMessage="1" showErrorMessage="1" error="「（再掲）放射線・検査・リハビリ・栄養・介護福祉士・看護補助者・介護職員」の合計は、上記「④ 医療技術員等」以下になるように入力をお願いいたします。" sqref="U37:AA37" xr:uid="{C8D2EB50-5048-41F6-93AF-A88C1861963C}">
      <formula1>U35&gt;=SUM(U36:U42)</formula1>
    </dataValidation>
    <dataValidation type="custom" imeMode="disabled" operator="greaterThanOrEqual" allowBlank="1" showInputMessage="1" showErrorMessage="1" error="「（再掲）放射線・検査・リハビリ・栄養・介護福祉士・看護補助者・介護職員」の合計は、上記「④ 医療技術員等」以下になるように入力をお願いいたします。" sqref="U38:AA38" xr:uid="{0E52718D-9EDB-4105-B467-1A7C5262270D}">
      <formula1>U35&gt;=SUM(U36:U42)</formula1>
    </dataValidation>
    <dataValidation type="custom" imeMode="disabled" operator="greaterThanOrEqual" allowBlank="1" showInputMessage="1" showErrorMessage="1" error="「（再掲）放射線・検査・リハビリ・栄養・介護福祉士・看護補助者・介護職員」の合計は、上記「④ 医療技術員等」以下になるように入力をお願いいたします。" sqref="U39:AA39" xr:uid="{37B91C2E-97EE-4143-ADB8-80DABB9E832A}">
      <formula1>U35&gt;=SUM(U36:U42)</formula1>
    </dataValidation>
    <dataValidation type="custom" imeMode="disabled" operator="greaterThanOrEqual" allowBlank="1" showInputMessage="1" showErrorMessage="1" error="「（再掲）放射線・検査・リハビリ・栄養・介護福祉士・看護補助者・介護職員」の合計は、上記「④ 医療技術員等」以下になるように入力をお願いいたします。" sqref="U40:AA40" xr:uid="{9E00F182-C87D-4243-AC8A-5D4FA31EA57D}">
      <formula1>U35&gt;=SUM(U36:U42)</formula1>
    </dataValidation>
    <dataValidation type="custom" imeMode="disabled" operator="greaterThanOrEqual" allowBlank="1" showInputMessage="1" showErrorMessage="1" error="「（再掲）放射線・検査・リハビリ・栄養・介護福祉士・看護補助者・介護職員」の合計は、上記「④ 医療技術員等」以下になるように入力をお願いいたします。" sqref="U41:AA41" xr:uid="{C7C95801-FD93-4D2F-853F-E3187571D2DC}">
      <formula1>U35&gt;=SUM(U36:U42)</formula1>
    </dataValidation>
    <dataValidation type="custom" imeMode="disabled" operator="greaterThanOrEqual" allowBlank="1" showInputMessage="1" showErrorMessage="1" error="「（再掲）放射線・検査・リハビリ・栄養・介護福祉士・看護補助者・介護職員」の合計は、上記「④ 医療技術員等」以下になるように入力をお願いいたします。" sqref="U42:AA42" xr:uid="{121C21C0-10E5-44E1-A306-02568DCF070D}">
      <formula1>U35&gt;=SUM(U36:U42)</formula1>
    </dataValidation>
    <dataValidation type="custom" imeMode="disabled" operator="greaterThanOrEqual" allowBlank="1" showInputMessage="1" showErrorMessage="1" error="上記「① 医師」以下になるように入力をお願いいたします。_x000a_" sqref="U32:AA32" xr:uid="{ECEB0BDD-91C3-42D2-A859-B4A9D8BB2F41}">
      <formula1>U31&gt;=U32</formula1>
    </dataValidation>
    <dataValidation type="custom" imeMode="disabled" operator="greaterThanOrEqual" allowBlank="1" showInputMessage="1" showErrorMessage="1" error="「（再掲）診療情報管理士・医師事務作業補助者・医療事務担当職員」の合計は、上記「⑤ 事務職員」以下になるように入力をお願いいたします。" sqref="U44:AA44" xr:uid="{08CB530D-0969-4984-94F9-4AF8F5A5CDF1}">
      <formula1>U43&gt;=SUM(U44:U46)</formula1>
    </dataValidation>
    <dataValidation type="custom" imeMode="disabled" operator="greaterThanOrEqual" allowBlank="1" showInputMessage="1" showErrorMessage="1" error="「（再掲）診療情報管理士・医師事務作業補助者・医療事務担当職員」の合計は、上記「⑤ 事務職員」以下になるように入力をお願いいたします。" sqref="U45:AA45" xr:uid="{60873DFD-8EBF-4A12-81CA-D73D96535E69}">
      <formula1>U43&gt;=SUM(U44:U46)</formula1>
    </dataValidation>
    <dataValidation type="custom" imeMode="disabled" operator="greaterThanOrEqual" allowBlank="1" showInputMessage="1" showErrorMessage="1" error="「（再掲）診療情報管理士・医師事務作業補助者・医療事務担当職員」の合計は、上記「⑤ 事務職員」以下になるように入力をお願いいたします。" sqref="U46:AA46" xr:uid="{DC638A6C-40A1-4283-B157-7E575180A1CE}">
      <formula1>U43&gt;=SUM(U44:U46)</formula1>
    </dataValidation>
  </dataValidations>
  <pageMargins left="0.70866141732283472" right="0.70866141732283472" top="0.74803149606299213" bottom="0.74803149606299213" header="0.31496062992125984" footer="0.31496062992125984"/>
  <pageSetup paperSize="9" scale="89" firstPageNumber="2" fitToHeight="0" orientation="portrait" r:id="rId1"/>
  <rowBreaks count="5" manualBreakCount="5">
    <brk id="29" max="39" man="1"/>
    <brk id="50" max="39" man="1"/>
    <brk id="72" max="39" man="1"/>
    <brk id="108" max="39" man="1"/>
    <brk id="152" max="39" man="1"/>
  </rowBreaks>
  <colBreaks count="1" manualBreakCount="1">
    <brk id="4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1-4_1">
              <controlPr defaultSize="0" autoFill="0" autoLine="0" autoPict="0">
                <anchor moveWithCells="1">
                  <from>
                    <xdr:col>6</xdr:col>
                    <xdr:colOff>130629</xdr:colOff>
                    <xdr:row>24</xdr:row>
                    <xdr:rowOff>16329</xdr:rowOff>
                  </from>
                  <to>
                    <xdr:col>8</xdr:col>
                    <xdr:colOff>0</xdr:colOff>
                    <xdr:row>25</xdr:row>
                    <xdr:rowOff>5443</xdr:rowOff>
                  </to>
                </anchor>
              </controlPr>
            </control>
          </mc:Choice>
        </mc:AlternateContent>
        <mc:AlternateContent xmlns:mc="http://schemas.openxmlformats.org/markup-compatibility/2006">
          <mc:Choice Requires="x14">
            <control shapeId="1036" r:id="rId5" name="1-4_変動有無_あり">
              <controlPr defaultSize="0" autoFill="0" autoLine="0" autoPict="0">
                <anchor moveWithCells="1">
                  <from>
                    <xdr:col>6</xdr:col>
                    <xdr:colOff>130629</xdr:colOff>
                    <xdr:row>22</xdr:row>
                    <xdr:rowOff>54429</xdr:rowOff>
                  </from>
                  <to>
                    <xdr:col>8</xdr:col>
                    <xdr:colOff>0</xdr:colOff>
                    <xdr:row>22</xdr:row>
                    <xdr:rowOff>288471</xdr:rowOff>
                  </to>
                </anchor>
              </controlPr>
            </control>
          </mc:Choice>
        </mc:AlternateContent>
        <mc:AlternateContent xmlns:mc="http://schemas.openxmlformats.org/markup-compatibility/2006">
          <mc:Choice Requires="x14">
            <control shapeId="1038" r:id="rId6" name="1-4_変動有無_なし">
              <controlPr defaultSize="0" autoFill="0" autoLine="0" autoPict="0">
                <anchor moveWithCells="1">
                  <from>
                    <xdr:col>10</xdr:col>
                    <xdr:colOff>136071</xdr:colOff>
                    <xdr:row>22</xdr:row>
                    <xdr:rowOff>54429</xdr:rowOff>
                  </from>
                  <to>
                    <xdr:col>11</xdr:col>
                    <xdr:colOff>157843</xdr:colOff>
                    <xdr:row>22</xdr:row>
                    <xdr:rowOff>266700</xdr:rowOff>
                  </to>
                </anchor>
              </controlPr>
            </control>
          </mc:Choice>
        </mc:AlternateContent>
        <mc:AlternateContent xmlns:mc="http://schemas.openxmlformats.org/markup-compatibility/2006">
          <mc:Choice Requires="x14">
            <control shapeId="1039" r:id="rId7" name="Group Box 1-4">
              <controlPr defaultSize="0" autoFill="0" autoPict="0">
                <anchor moveWithCells="1">
                  <from>
                    <xdr:col>6</xdr:col>
                    <xdr:colOff>59871</xdr:colOff>
                    <xdr:row>21</xdr:row>
                    <xdr:rowOff>185057</xdr:rowOff>
                  </from>
                  <to>
                    <xdr:col>14</xdr:col>
                    <xdr:colOff>43543</xdr:colOff>
                    <xdr:row>23</xdr:row>
                    <xdr:rowOff>43543</xdr:rowOff>
                  </to>
                </anchor>
              </controlPr>
            </control>
          </mc:Choice>
        </mc:AlternateContent>
        <mc:AlternateContent xmlns:mc="http://schemas.openxmlformats.org/markup-compatibility/2006">
          <mc:Choice Requires="x14">
            <control shapeId="1040" r:id="rId8" name="Check Box 1-4_2">
              <controlPr defaultSize="0" autoFill="0" autoLine="0" autoPict="0">
                <anchor moveWithCells="1">
                  <from>
                    <xdr:col>17</xdr:col>
                    <xdr:colOff>152400</xdr:colOff>
                    <xdr:row>24</xdr:row>
                    <xdr:rowOff>16329</xdr:rowOff>
                  </from>
                  <to>
                    <xdr:col>19</xdr:col>
                    <xdr:colOff>21771</xdr:colOff>
                    <xdr:row>25</xdr:row>
                    <xdr:rowOff>5443</xdr:rowOff>
                  </to>
                </anchor>
              </controlPr>
            </control>
          </mc:Choice>
        </mc:AlternateContent>
        <mc:AlternateContent xmlns:mc="http://schemas.openxmlformats.org/markup-compatibility/2006">
          <mc:Choice Requires="x14">
            <control shapeId="1041" r:id="rId9" name="Check Box 1-4_3">
              <controlPr defaultSize="0" autoFill="0" autoLine="0" autoPict="0">
                <anchor moveWithCells="1">
                  <from>
                    <xdr:col>26</xdr:col>
                    <xdr:colOff>152400</xdr:colOff>
                    <xdr:row>24</xdr:row>
                    <xdr:rowOff>38100</xdr:rowOff>
                  </from>
                  <to>
                    <xdr:col>28</xdr:col>
                    <xdr:colOff>21771</xdr:colOff>
                    <xdr:row>25</xdr:row>
                    <xdr:rowOff>5443</xdr:rowOff>
                  </to>
                </anchor>
              </controlPr>
            </control>
          </mc:Choice>
        </mc:AlternateContent>
        <mc:AlternateContent xmlns:mc="http://schemas.openxmlformats.org/markup-compatibility/2006">
          <mc:Choice Requires="x14">
            <control shapeId="1042" r:id="rId10" name="Check Box 1-4_4">
              <controlPr defaultSize="0" autoFill="0" autoLine="0" autoPict="0">
                <anchor moveWithCells="1">
                  <from>
                    <xdr:col>6</xdr:col>
                    <xdr:colOff>130629</xdr:colOff>
                    <xdr:row>25</xdr:row>
                    <xdr:rowOff>16329</xdr:rowOff>
                  </from>
                  <to>
                    <xdr:col>8</xdr:col>
                    <xdr:colOff>5443</xdr:colOff>
                    <xdr:row>26</xdr:row>
                    <xdr:rowOff>0</xdr:rowOff>
                  </to>
                </anchor>
              </controlPr>
            </control>
          </mc:Choice>
        </mc:AlternateContent>
        <mc:AlternateContent xmlns:mc="http://schemas.openxmlformats.org/markup-compatibility/2006">
          <mc:Choice Requires="x14">
            <control shapeId="1043" r:id="rId11" name="Check Box 1-4_5">
              <controlPr defaultSize="0" autoFill="0" autoLine="0" autoPict="0">
                <anchor moveWithCells="1">
                  <from>
                    <xdr:col>17</xdr:col>
                    <xdr:colOff>152400</xdr:colOff>
                    <xdr:row>25</xdr:row>
                    <xdr:rowOff>16329</xdr:rowOff>
                  </from>
                  <to>
                    <xdr:col>19</xdr:col>
                    <xdr:colOff>21771</xdr:colOff>
                    <xdr:row>26</xdr:row>
                    <xdr:rowOff>0</xdr:rowOff>
                  </to>
                </anchor>
              </controlPr>
            </control>
          </mc:Choice>
        </mc:AlternateContent>
        <mc:AlternateContent xmlns:mc="http://schemas.openxmlformats.org/markup-compatibility/2006">
          <mc:Choice Requires="x14">
            <control shapeId="1049" r:id="rId12" name="Check Box 2-2-1-b1">
              <controlPr defaultSize="0" autoFill="0" autoLine="0" autoPict="0">
                <anchor moveWithCells="1">
                  <from>
                    <xdr:col>28</xdr:col>
                    <xdr:colOff>0</xdr:colOff>
                    <xdr:row>78</xdr:row>
                    <xdr:rowOff>54429</xdr:rowOff>
                  </from>
                  <to>
                    <xdr:col>29</xdr:col>
                    <xdr:colOff>16329</xdr:colOff>
                    <xdr:row>78</xdr:row>
                    <xdr:rowOff>244929</xdr:rowOff>
                  </to>
                </anchor>
              </controlPr>
            </control>
          </mc:Choice>
        </mc:AlternateContent>
        <mc:AlternateContent xmlns:mc="http://schemas.openxmlformats.org/markup-compatibility/2006">
          <mc:Choice Requires="x14">
            <control shapeId="1050" r:id="rId13" name="Check Box 2-2-1-b2">
              <controlPr defaultSize="0" autoFill="0" autoLine="0" autoPict="0">
                <anchor moveWithCells="1">
                  <from>
                    <xdr:col>31</xdr:col>
                    <xdr:colOff>21771</xdr:colOff>
                    <xdr:row>78</xdr:row>
                    <xdr:rowOff>54429</xdr:rowOff>
                  </from>
                  <to>
                    <xdr:col>32</xdr:col>
                    <xdr:colOff>38100</xdr:colOff>
                    <xdr:row>78</xdr:row>
                    <xdr:rowOff>244929</xdr:rowOff>
                  </to>
                </anchor>
              </controlPr>
            </control>
          </mc:Choice>
        </mc:AlternateContent>
        <mc:AlternateContent xmlns:mc="http://schemas.openxmlformats.org/markup-compatibility/2006">
          <mc:Choice Requires="x14">
            <control shapeId="1051" r:id="rId14" name="Check Box 2-2-1-b3">
              <controlPr defaultSize="0" autoFill="0" autoLine="0" autoPict="0">
                <anchor moveWithCells="1">
                  <from>
                    <xdr:col>34</xdr:col>
                    <xdr:colOff>54429</xdr:colOff>
                    <xdr:row>78</xdr:row>
                    <xdr:rowOff>54429</xdr:rowOff>
                  </from>
                  <to>
                    <xdr:col>35</xdr:col>
                    <xdr:colOff>76200</xdr:colOff>
                    <xdr:row>78</xdr:row>
                    <xdr:rowOff>244929</xdr:rowOff>
                  </to>
                </anchor>
              </controlPr>
            </control>
          </mc:Choice>
        </mc:AlternateContent>
        <mc:AlternateContent xmlns:mc="http://schemas.openxmlformats.org/markup-compatibility/2006">
          <mc:Choice Requires="x14">
            <control shapeId="1052" r:id="rId15" name="Check Box 2-2-2-a1">
              <controlPr defaultSize="0" autoFill="0" autoLine="0" autoPict="0">
                <anchor moveWithCells="1">
                  <from>
                    <xdr:col>28</xdr:col>
                    <xdr:colOff>0</xdr:colOff>
                    <xdr:row>79</xdr:row>
                    <xdr:rowOff>32657</xdr:rowOff>
                  </from>
                  <to>
                    <xdr:col>29</xdr:col>
                    <xdr:colOff>16329</xdr:colOff>
                    <xdr:row>79</xdr:row>
                    <xdr:rowOff>195943</xdr:rowOff>
                  </to>
                </anchor>
              </controlPr>
            </control>
          </mc:Choice>
        </mc:AlternateContent>
        <mc:AlternateContent xmlns:mc="http://schemas.openxmlformats.org/markup-compatibility/2006">
          <mc:Choice Requires="x14">
            <control shapeId="1060" r:id="rId16" name="Check Box 2-2-2-a2">
              <controlPr defaultSize="0" autoFill="0" autoLine="0" autoPict="0">
                <anchor moveWithCells="1">
                  <from>
                    <xdr:col>30</xdr:col>
                    <xdr:colOff>76200</xdr:colOff>
                    <xdr:row>79</xdr:row>
                    <xdr:rowOff>32657</xdr:rowOff>
                  </from>
                  <to>
                    <xdr:col>31</xdr:col>
                    <xdr:colOff>92529</xdr:colOff>
                    <xdr:row>79</xdr:row>
                    <xdr:rowOff>195943</xdr:rowOff>
                  </to>
                </anchor>
              </controlPr>
            </control>
          </mc:Choice>
        </mc:AlternateContent>
        <mc:AlternateContent xmlns:mc="http://schemas.openxmlformats.org/markup-compatibility/2006">
          <mc:Choice Requires="x14">
            <control shapeId="1063" r:id="rId17" name="Check Box 2-2-2-a3">
              <controlPr defaultSize="0" autoFill="0" autoLine="0" autoPict="0">
                <anchor moveWithCells="1">
                  <from>
                    <xdr:col>32</xdr:col>
                    <xdr:colOff>136071</xdr:colOff>
                    <xdr:row>79</xdr:row>
                    <xdr:rowOff>32657</xdr:rowOff>
                  </from>
                  <to>
                    <xdr:col>33</xdr:col>
                    <xdr:colOff>152400</xdr:colOff>
                    <xdr:row>79</xdr:row>
                    <xdr:rowOff>195943</xdr:rowOff>
                  </to>
                </anchor>
              </controlPr>
            </control>
          </mc:Choice>
        </mc:AlternateContent>
        <mc:AlternateContent xmlns:mc="http://schemas.openxmlformats.org/markup-compatibility/2006">
          <mc:Choice Requires="x14">
            <control shapeId="1064" r:id="rId18" name="Check Box 2-2-2-a4">
              <controlPr defaultSize="0" autoFill="0" autoLine="0" autoPict="0">
                <anchor moveWithCells="1">
                  <from>
                    <xdr:col>35</xdr:col>
                    <xdr:colOff>32657</xdr:colOff>
                    <xdr:row>79</xdr:row>
                    <xdr:rowOff>32657</xdr:rowOff>
                  </from>
                  <to>
                    <xdr:col>36</xdr:col>
                    <xdr:colOff>21771</xdr:colOff>
                    <xdr:row>79</xdr:row>
                    <xdr:rowOff>195943</xdr:rowOff>
                  </to>
                </anchor>
              </controlPr>
            </control>
          </mc:Choice>
        </mc:AlternateContent>
        <mc:AlternateContent xmlns:mc="http://schemas.openxmlformats.org/markup-compatibility/2006">
          <mc:Choice Requires="x14">
            <control shapeId="1065" r:id="rId19" name="Check Box 2-2-2-a5">
              <controlPr defaultSize="0" autoFill="0" autoLine="0" autoPict="0">
                <anchor moveWithCells="1">
                  <from>
                    <xdr:col>28</xdr:col>
                    <xdr:colOff>0</xdr:colOff>
                    <xdr:row>80</xdr:row>
                    <xdr:rowOff>16329</xdr:rowOff>
                  </from>
                  <to>
                    <xdr:col>29</xdr:col>
                    <xdr:colOff>21771</xdr:colOff>
                    <xdr:row>80</xdr:row>
                    <xdr:rowOff>206829</xdr:rowOff>
                  </to>
                </anchor>
              </controlPr>
            </control>
          </mc:Choice>
        </mc:AlternateContent>
        <mc:AlternateContent xmlns:mc="http://schemas.openxmlformats.org/markup-compatibility/2006">
          <mc:Choice Requires="x14">
            <control shapeId="1066" r:id="rId20" name="Check Box 2-2-2-a6">
              <controlPr defaultSize="0" autoFill="0" autoLine="0" autoPict="0">
                <anchor moveWithCells="1">
                  <from>
                    <xdr:col>30</xdr:col>
                    <xdr:colOff>76200</xdr:colOff>
                    <xdr:row>80</xdr:row>
                    <xdr:rowOff>16329</xdr:rowOff>
                  </from>
                  <to>
                    <xdr:col>31</xdr:col>
                    <xdr:colOff>97971</xdr:colOff>
                    <xdr:row>80</xdr:row>
                    <xdr:rowOff>206829</xdr:rowOff>
                  </to>
                </anchor>
              </controlPr>
            </control>
          </mc:Choice>
        </mc:AlternateContent>
        <mc:AlternateContent xmlns:mc="http://schemas.openxmlformats.org/markup-compatibility/2006">
          <mc:Choice Requires="x14">
            <control shapeId="1067" r:id="rId21" name="Check Box 2-2-2-a7">
              <controlPr defaultSize="0" autoFill="0" autoLine="0" autoPict="0">
                <anchor moveWithCells="1">
                  <from>
                    <xdr:col>32</xdr:col>
                    <xdr:colOff>130629</xdr:colOff>
                    <xdr:row>80</xdr:row>
                    <xdr:rowOff>16329</xdr:rowOff>
                  </from>
                  <to>
                    <xdr:col>33</xdr:col>
                    <xdr:colOff>152400</xdr:colOff>
                    <xdr:row>80</xdr:row>
                    <xdr:rowOff>206829</xdr:rowOff>
                  </to>
                </anchor>
              </controlPr>
            </control>
          </mc:Choice>
        </mc:AlternateContent>
        <mc:AlternateContent xmlns:mc="http://schemas.openxmlformats.org/markup-compatibility/2006">
          <mc:Choice Requires="x14">
            <control shapeId="1068" r:id="rId22" name="Check Box 2-2-2-b1">
              <controlPr defaultSize="0" autoFill="0" autoLine="0" autoPict="0">
                <anchor moveWithCells="1">
                  <from>
                    <xdr:col>28</xdr:col>
                    <xdr:colOff>0</xdr:colOff>
                    <xdr:row>81</xdr:row>
                    <xdr:rowOff>43543</xdr:rowOff>
                  </from>
                  <to>
                    <xdr:col>29</xdr:col>
                    <xdr:colOff>21771</xdr:colOff>
                    <xdr:row>81</xdr:row>
                    <xdr:rowOff>234043</xdr:rowOff>
                  </to>
                </anchor>
              </controlPr>
            </control>
          </mc:Choice>
        </mc:AlternateContent>
        <mc:AlternateContent xmlns:mc="http://schemas.openxmlformats.org/markup-compatibility/2006">
          <mc:Choice Requires="x14">
            <control shapeId="1069" r:id="rId23" name="Check Box 2-2-2-b2">
              <controlPr defaultSize="0" autoFill="0" autoLine="0" autoPict="0">
                <anchor moveWithCells="1">
                  <from>
                    <xdr:col>30</xdr:col>
                    <xdr:colOff>76200</xdr:colOff>
                    <xdr:row>81</xdr:row>
                    <xdr:rowOff>43543</xdr:rowOff>
                  </from>
                  <to>
                    <xdr:col>31</xdr:col>
                    <xdr:colOff>97971</xdr:colOff>
                    <xdr:row>81</xdr:row>
                    <xdr:rowOff>234043</xdr:rowOff>
                  </to>
                </anchor>
              </controlPr>
            </control>
          </mc:Choice>
        </mc:AlternateContent>
        <mc:AlternateContent xmlns:mc="http://schemas.openxmlformats.org/markup-compatibility/2006">
          <mc:Choice Requires="x14">
            <control shapeId="1070" r:id="rId24" name="Check Box 2-2-2-b3">
              <controlPr defaultSize="0" autoFill="0" autoLine="0" autoPict="0">
                <anchor moveWithCells="1">
                  <from>
                    <xdr:col>32</xdr:col>
                    <xdr:colOff>130629</xdr:colOff>
                    <xdr:row>81</xdr:row>
                    <xdr:rowOff>43543</xdr:rowOff>
                  </from>
                  <to>
                    <xdr:col>33</xdr:col>
                    <xdr:colOff>152400</xdr:colOff>
                    <xdr:row>81</xdr:row>
                    <xdr:rowOff>234043</xdr:rowOff>
                  </to>
                </anchor>
              </controlPr>
            </control>
          </mc:Choice>
        </mc:AlternateContent>
        <mc:AlternateContent xmlns:mc="http://schemas.openxmlformats.org/markup-compatibility/2006">
          <mc:Choice Requires="x14">
            <control shapeId="1071" r:id="rId25" name="Check Box 2-2-2-b4">
              <controlPr defaultSize="0" autoFill="0" autoLine="0" autoPict="0">
                <anchor moveWithCells="1">
                  <from>
                    <xdr:col>35</xdr:col>
                    <xdr:colOff>54429</xdr:colOff>
                    <xdr:row>81</xdr:row>
                    <xdr:rowOff>43543</xdr:rowOff>
                  </from>
                  <to>
                    <xdr:col>36</xdr:col>
                    <xdr:colOff>59871</xdr:colOff>
                    <xdr:row>81</xdr:row>
                    <xdr:rowOff>234043</xdr:rowOff>
                  </to>
                </anchor>
              </controlPr>
            </control>
          </mc:Choice>
        </mc:AlternateContent>
        <mc:AlternateContent xmlns:mc="http://schemas.openxmlformats.org/markup-compatibility/2006">
          <mc:Choice Requires="x14">
            <control shapeId="1072" r:id="rId26" name="Check Box 2-2-3-a1">
              <controlPr defaultSize="0" autoFill="0" autoLine="0" autoPict="0">
                <anchor moveWithCells="1">
                  <from>
                    <xdr:col>28</xdr:col>
                    <xdr:colOff>0</xdr:colOff>
                    <xdr:row>82</xdr:row>
                    <xdr:rowOff>43543</xdr:rowOff>
                  </from>
                  <to>
                    <xdr:col>29</xdr:col>
                    <xdr:colOff>21771</xdr:colOff>
                    <xdr:row>82</xdr:row>
                    <xdr:rowOff>234043</xdr:rowOff>
                  </to>
                </anchor>
              </controlPr>
            </control>
          </mc:Choice>
        </mc:AlternateContent>
        <mc:AlternateContent xmlns:mc="http://schemas.openxmlformats.org/markup-compatibility/2006">
          <mc:Choice Requires="x14">
            <control shapeId="1073" r:id="rId27" name="Check Box 2-2-3-a2">
              <controlPr defaultSize="0" autoFill="0" autoLine="0" autoPict="0">
                <anchor moveWithCells="1">
                  <from>
                    <xdr:col>31</xdr:col>
                    <xdr:colOff>16329</xdr:colOff>
                    <xdr:row>82</xdr:row>
                    <xdr:rowOff>43543</xdr:rowOff>
                  </from>
                  <to>
                    <xdr:col>32</xdr:col>
                    <xdr:colOff>38100</xdr:colOff>
                    <xdr:row>82</xdr:row>
                    <xdr:rowOff>234043</xdr:rowOff>
                  </to>
                </anchor>
              </controlPr>
            </control>
          </mc:Choice>
        </mc:AlternateContent>
        <mc:AlternateContent xmlns:mc="http://schemas.openxmlformats.org/markup-compatibility/2006">
          <mc:Choice Requires="x14">
            <control shapeId="1074" r:id="rId28" name="Check Box 2-2-3-a3">
              <controlPr defaultSize="0" autoFill="0" autoLine="0" autoPict="0">
                <anchor moveWithCells="1">
                  <from>
                    <xdr:col>34</xdr:col>
                    <xdr:colOff>59871</xdr:colOff>
                    <xdr:row>82</xdr:row>
                    <xdr:rowOff>43543</xdr:rowOff>
                  </from>
                  <to>
                    <xdr:col>35</xdr:col>
                    <xdr:colOff>76200</xdr:colOff>
                    <xdr:row>82</xdr:row>
                    <xdr:rowOff>234043</xdr:rowOff>
                  </to>
                </anchor>
              </controlPr>
            </control>
          </mc:Choice>
        </mc:AlternateContent>
        <mc:AlternateContent xmlns:mc="http://schemas.openxmlformats.org/markup-compatibility/2006">
          <mc:Choice Requires="x14">
            <control shapeId="1075" r:id="rId29" name="Check Box 2-2-3-b1">
              <controlPr defaultSize="0" autoFill="0" autoLine="0" autoPict="0">
                <anchor moveWithCells="1">
                  <from>
                    <xdr:col>28</xdr:col>
                    <xdr:colOff>0</xdr:colOff>
                    <xdr:row>83</xdr:row>
                    <xdr:rowOff>54429</xdr:rowOff>
                  </from>
                  <to>
                    <xdr:col>29</xdr:col>
                    <xdr:colOff>21771</xdr:colOff>
                    <xdr:row>83</xdr:row>
                    <xdr:rowOff>250371</xdr:rowOff>
                  </to>
                </anchor>
              </controlPr>
            </control>
          </mc:Choice>
        </mc:AlternateContent>
        <mc:AlternateContent xmlns:mc="http://schemas.openxmlformats.org/markup-compatibility/2006">
          <mc:Choice Requires="x14">
            <control shapeId="1079" r:id="rId30" name="Check Box 2-2-3-b2">
              <controlPr defaultSize="0" autoFill="0" autoLine="0" autoPict="0">
                <anchor moveWithCells="1">
                  <from>
                    <xdr:col>29</xdr:col>
                    <xdr:colOff>152400</xdr:colOff>
                    <xdr:row>83</xdr:row>
                    <xdr:rowOff>54429</xdr:rowOff>
                  </from>
                  <to>
                    <xdr:col>31</xdr:col>
                    <xdr:colOff>0</xdr:colOff>
                    <xdr:row>83</xdr:row>
                    <xdr:rowOff>250371</xdr:rowOff>
                  </to>
                </anchor>
              </controlPr>
            </control>
          </mc:Choice>
        </mc:AlternateContent>
        <mc:AlternateContent xmlns:mc="http://schemas.openxmlformats.org/markup-compatibility/2006">
          <mc:Choice Requires="x14">
            <control shapeId="1082" r:id="rId31" name="Check Box 2-2-3-b3">
              <controlPr defaultSize="0" autoFill="0" autoLine="0" autoPict="0">
                <anchor moveWithCells="1">
                  <from>
                    <xdr:col>31</xdr:col>
                    <xdr:colOff>136071</xdr:colOff>
                    <xdr:row>83</xdr:row>
                    <xdr:rowOff>54429</xdr:rowOff>
                  </from>
                  <to>
                    <xdr:col>32</xdr:col>
                    <xdr:colOff>136071</xdr:colOff>
                    <xdr:row>83</xdr:row>
                    <xdr:rowOff>250371</xdr:rowOff>
                  </to>
                </anchor>
              </controlPr>
            </control>
          </mc:Choice>
        </mc:AlternateContent>
        <mc:AlternateContent xmlns:mc="http://schemas.openxmlformats.org/markup-compatibility/2006">
          <mc:Choice Requires="x14">
            <control shapeId="1083" r:id="rId32" name="Check Box 2-2-3-b4">
              <controlPr defaultSize="0" autoFill="0" autoLine="0" autoPict="0">
                <anchor moveWithCells="1">
                  <from>
                    <xdr:col>34</xdr:col>
                    <xdr:colOff>59871</xdr:colOff>
                    <xdr:row>83</xdr:row>
                    <xdr:rowOff>54429</xdr:rowOff>
                  </from>
                  <to>
                    <xdr:col>35</xdr:col>
                    <xdr:colOff>97971</xdr:colOff>
                    <xdr:row>83</xdr:row>
                    <xdr:rowOff>250371</xdr:rowOff>
                  </to>
                </anchor>
              </controlPr>
            </control>
          </mc:Choice>
        </mc:AlternateContent>
        <mc:AlternateContent xmlns:mc="http://schemas.openxmlformats.org/markup-compatibility/2006">
          <mc:Choice Requires="x14">
            <control shapeId="1084" r:id="rId33" name="Check Box 2-2-4-a1">
              <controlPr defaultSize="0" autoFill="0" autoLine="0" autoPict="0">
                <anchor moveWithCells="1">
                  <from>
                    <xdr:col>28</xdr:col>
                    <xdr:colOff>0</xdr:colOff>
                    <xdr:row>84</xdr:row>
                    <xdr:rowOff>43543</xdr:rowOff>
                  </from>
                  <to>
                    <xdr:col>29</xdr:col>
                    <xdr:colOff>21771</xdr:colOff>
                    <xdr:row>84</xdr:row>
                    <xdr:rowOff>234043</xdr:rowOff>
                  </to>
                </anchor>
              </controlPr>
            </control>
          </mc:Choice>
        </mc:AlternateContent>
        <mc:AlternateContent xmlns:mc="http://schemas.openxmlformats.org/markup-compatibility/2006">
          <mc:Choice Requires="x14">
            <control shapeId="1085" r:id="rId34" name="Check Box 2-2-4-a2">
              <controlPr defaultSize="0" autoFill="0" autoLine="0" autoPict="0">
                <anchor moveWithCells="1">
                  <from>
                    <xdr:col>32</xdr:col>
                    <xdr:colOff>157843</xdr:colOff>
                    <xdr:row>84</xdr:row>
                    <xdr:rowOff>59871</xdr:rowOff>
                  </from>
                  <to>
                    <xdr:col>34</xdr:col>
                    <xdr:colOff>5443</xdr:colOff>
                    <xdr:row>84</xdr:row>
                    <xdr:rowOff>250371</xdr:rowOff>
                  </to>
                </anchor>
              </controlPr>
            </control>
          </mc:Choice>
        </mc:AlternateContent>
        <mc:AlternateContent xmlns:mc="http://schemas.openxmlformats.org/markup-compatibility/2006">
          <mc:Choice Requires="x14">
            <control shapeId="1087" r:id="rId35" name="Check Box 2-2-4-b1">
              <controlPr defaultSize="0" autoFill="0" autoLine="0" autoPict="0">
                <anchor moveWithCells="1">
                  <from>
                    <xdr:col>28</xdr:col>
                    <xdr:colOff>0</xdr:colOff>
                    <xdr:row>85</xdr:row>
                    <xdr:rowOff>43543</xdr:rowOff>
                  </from>
                  <to>
                    <xdr:col>29</xdr:col>
                    <xdr:colOff>16329</xdr:colOff>
                    <xdr:row>85</xdr:row>
                    <xdr:rowOff>234043</xdr:rowOff>
                  </to>
                </anchor>
              </controlPr>
            </control>
          </mc:Choice>
        </mc:AlternateContent>
        <mc:AlternateContent xmlns:mc="http://schemas.openxmlformats.org/markup-compatibility/2006">
          <mc:Choice Requires="x14">
            <control shapeId="1088" r:id="rId36" name="Check Box 2-2-4-b2">
              <controlPr defaultSize="0" autoFill="0" autoLine="0" autoPict="0">
                <anchor moveWithCells="1">
                  <from>
                    <xdr:col>32</xdr:col>
                    <xdr:colOff>157843</xdr:colOff>
                    <xdr:row>85</xdr:row>
                    <xdr:rowOff>59871</xdr:rowOff>
                  </from>
                  <to>
                    <xdr:col>33</xdr:col>
                    <xdr:colOff>168729</xdr:colOff>
                    <xdr:row>85</xdr:row>
                    <xdr:rowOff>250371</xdr:rowOff>
                  </to>
                </anchor>
              </controlPr>
            </control>
          </mc:Choice>
        </mc:AlternateContent>
        <mc:AlternateContent xmlns:mc="http://schemas.openxmlformats.org/markup-compatibility/2006">
          <mc:Choice Requires="x14">
            <control shapeId="1089" r:id="rId37" name="Check Box 2-2-5-a1">
              <controlPr defaultSize="0" autoFill="0" autoLine="0" autoPict="0">
                <anchor moveWithCells="1">
                  <from>
                    <xdr:col>28</xdr:col>
                    <xdr:colOff>0</xdr:colOff>
                    <xdr:row>86</xdr:row>
                    <xdr:rowOff>43543</xdr:rowOff>
                  </from>
                  <to>
                    <xdr:col>29</xdr:col>
                    <xdr:colOff>16329</xdr:colOff>
                    <xdr:row>86</xdr:row>
                    <xdr:rowOff>234043</xdr:rowOff>
                  </to>
                </anchor>
              </controlPr>
            </control>
          </mc:Choice>
        </mc:AlternateContent>
        <mc:AlternateContent xmlns:mc="http://schemas.openxmlformats.org/markup-compatibility/2006">
          <mc:Choice Requires="x14">
            <control shapeId="1090" r:id="rId38" name="Check Box 2-2-5-a2">
              <controlPr defaultSize="0" autoFill="0" autoLine="0" autoPict="0">
                <anchor moveWithCells="1">
                  <from>
                    <xdr:col>32</xdr:col>
                    <xdr:colOff>157843</xdr:colOff>
                    <xdr:row>86</xdr:row>
                    <xdr:rowOff>59871</xdr:rowOff>
                  </from>
                  <to>
                    <xdr:col>33</xdr:col>
                    <xdr:colOff>168729</xdr:colOff>
                    <xdr:row>86</xdr:row>
                    <xdr:rowOff>250371</xdr:rowOff>
                  </to>
                </anchor>
              </controlPr>
            </control>
          </mc:Choice>
        </mc:AlternateContent>
        <mc:AlternateContent xmlns:mc="http://schemas.openxmlformats.org/markup-compatibility/2006">
          <mc:Choice Requires="x14">
            <control shapeId="1091" r:id="rId39" name="Check Box 2-2-5-b1">
              <controlPr defaultSize="0" autoFill="0" autoLine="0" autoPict="0">
                <anchor moveWithCells="1">
                  <from>
                    <xdr:col>28</xdr:col>
                    <xdr:colOff>0</xdr:colOff>
                    <xdr:row>87</xdr:row>
                    <xdr:rowOff>43543</xdr:rowOff>
                  </from>
                  <to>
                    <xdr:col>29</xdr:col>
                    <xdr:colOff>16329</xdr:colOff>
                    <xdr:row>87</xdr:row>
                    <xdr:rowOff>234043</xdr:rowOff>
                  </to>
                </anchor>
              </controlPr>
            </control>
          </mc:Choice>
        </mc:AlternateContent>
        <mc:AlternateContent xmlns:mc="http://schemas.openxmlformats.org/markup-compatibility/2006">
          <mc:Choice Requires="x14">
            <control shapeId="1092" r:id="rId40" name="Check Box 2-2-5-b2">
              <controlPr defaultSize="0" autoFill="0" autoLine="0" autoPict="0">
                <anchor moveWithCells="1">
                  <from>
                    <xdr:col>32</xdr:col>
                    <xdr:colOff>157843</xdr:colOff>
                    <xdr:row>87</xdr:row>
                    <xdr:rowOff>59871</xdr:rowOff>
                  </from>
                  <to>
                    <xdr:col>33</xdr:col>
                    <xdr:colOff>168729</xdr:colOff>
                    <xdr:row>87</xdr:row>
                    <xdr:rowOff>250371</xdr:rowOff>
                  </to>
                </anchor>
              </controlPr>
            </control>
          </mc:Choice>
        </mc:AlternateContent>
        <mc:AlternateContent xmlns:mc="http://schemas.openxmlformats.org/markup-compatibility/2006">
          <mc:Choice Requires="x14">
            <control shapeId="1093" r:id="rId41" name="Check Box 2-2-6-a1">
              <controlPr defaultSize="0" autoFill="0" autoLine="0" autoPict="0">
                <anchor moveWithCells="1">
                  <from>
                    <xdr:col>28</xdr:col>
                    <xdr:colOff>0</xdr:colOff>
                    <xdr:row>88</xdr:row>
                    <xdr:rowOff>54429</xdr:rowOff>
                  </from>
                  <to>
                    <xdr:col>29</xdr:col>
                    <xdr:colOff>21771</xdr:colOff>
                    <xdr:row>88</xdr:row>
                    <xdr:rowOff>244929</xdr:rowOff>
                  </to>
                </anchor>
              </controlPr>
            </control>
          </mc:Choice>
        </mc:AlternateContent>
        <mc:AlternateContent xmlns:mc="http://schemas.openxmlformats.org/markup-compatibility/2006">
          <mc:Choice Requires="x14">
            <control shapeId="1094" r:id="rId42" name="Check Box 2-2-6-a2">
              <controlPr defaultSize="0" autoFill="0" autoLine="0" autoPict="0">
                <anchor moveWithCells="1">
                  <from>
                    <xdr:col>31</xdr:col>
                    <xdr:colOff>21771</xdr:colOff>
                    <xdr:row>88</xdr:row>
                    <xdr:rowOff>54429</xdr:rowOff>
                  </from>
                  <to>
                    <xdr:col>32</xdr:col>
                    <xdr:colOff>38100</xdr:colOff>
                    <xdr:row>88</xdr:row>
                    <xdr:rowOff>244929</xdr:rowOff>
                  </to>
                </anchor>
              </controlPr>
            </control>
          </mc:Choice>
        </mc:AlternateContent>
        <mc:AlternateContent xmlns:mc="http://schemas.openxmlformats.org/markup-compatibility/2006">
          <mc:Choice Requires="x14">
            <control shapeId="1095" r:id="rId43" name="Check Box 2-2-6-a3">
              <controlPr defaultSize="0" autoFill="0" autoLine="0" autoPict="0">
                <anchor moveWithCells="1">
                  <from>
                    <xdr:col>34</xdr:col>
                    <xdr:colOff>54429</xdr:colOff>
                    <xdr:row>88</xdr:row>
                    <xdr:rowOff>54429</xdr:rowOff>
                  </from>
                  <to>
                    <xdr:col>35</xdr:col>
                    <xdr:colOff>76200</xdr:colOff>
                    <xdr:row>88</xdr:row>
                    <xdr:rowOff>244929</xdr:rowOff>
                  </to>
                </anchor>
              </controlPr>
            </control>
          </mc:Choice>
        </mc:AlternateContent>
        <mc:AlternateContent xmlns:mc="http://schemas.openxmlformats.org/markup-compatibility/2006">
          <mc:Choice Requires="x14">
            <control shapeId="1096" r:id="rId44" name="Check Box 2-2-6-b1">
              <controlPr defaultSize="0" autoFill="0" autoLine="0" autoPict="0">
                <anchor moveWithCells="1">
                  <from>
                    <xdr:col>28</xdr:col>
                    <xdr:colOff>0</xdr:colOff>
                    <xdr:row>89</xdr:row>
                    <xdr:rowOff>54429</xdr:rowOff>
                  </from>
                  <to>
                    <xdr:col>29</xdr:col>
                    <xdr:colOff>21771</xdr:colOff>
                    <xdr:row>89</xdr:row>
                    <xdr:rowOff>244929</xdr:rowOff>
                  </to>
                </anchor>
              </controlPr>
            </control>
          </mc:Choice>
        </mc:AlternateContent>
        <mc:AlternateContent xmlns:mc="http://schemas.openxmlformats.org/markup-compatibility/2006">
          <mc:Choice Requires="x14">
            <control shapeId="1097" r:id="rId45" name="Check Box 2-2-6-b2">
              <controlPr defaultSize="0" autoFill="0" autoLine="0" autoPict="0">
                <anchor moveWithCells="1">
                  <from>
                    <xdr:col>31</xdr:col>
                    <xdr:colOff>21771</xdr:colOff>
                    <xdr:row>89</xdr:row>
                    <xdr:rowOff>54429</xdr:rowOff>
                  </from>
                  <to>
                    <xdr:col>32</xdr:col>
                    <xdr:colOff>38100</xdr:colOff>
                    <xdr:row>89</xdr:row>
                    <xdr:rowOff>244929</xdr:rowOff>
                  </to>
                </anchor>
              </controlPr>
            </control>
          </mc:Choice>
        </mc:AlternateContent>
        <mc:AlternateContent xmlns:mc="http://schemas.openxmlformats.org/markup-compatibility/2006">
          <mc:Choice Requires="x14">
            <control shapeId="1098" r:id="rId46" name="Check Box 2-2-6-b3">
              <controlPr defaultSize="0" autoFill="0" autoLine="0" autoPict="0">
                <anchor moveWithCells="1">
                  <from>
                    <xdr:col>34</xdr:col>
                    <xdr:colOff>54429</xdr:colOff>
                    <xdr:row>89</xdr:row>
                    <xdr:rowOff>54429</xdr:rowOff>
                  </from>
                  <to>
                    <xdr:col>35</xdr:col>
                    <xdr:colOff>76200</xdr:colOff>
                    <xdr:row>89</xdr:row>
                    <xdr:rowOff>244929</xdr:rowOff>
                  </to>
                </anchor>
              </controlPr>
            </control>
          </mc:Choice>
        </mc:AlternateContent>
        <mc:AlternateContent xmlns:mc="http://schemas.openxmlformats.org/markup-compatibility/2006">
          <mc:Choice Requires="x14">
            <control shapeId="1099" r:id="rId47" name="Check Box 2-2-7-a1">
              <controlPr defaultSize="0" autoFill="0" autoLine="0" autoPict="0">
                <anchor moveWithCells="1">
                  <from>
                    <xdr:col>28</xdr:col>
                    <xdr:colOff>0</xdr:colOff>
                    <xdr:row>90</xdr:row>
                    <xdr:rowOff>54429</xdr:rowOff>
                  </from>
                  <to>
                    <xdr:col>29</xdr:col>
                    <xdr:colOff>21771</xdr:colOff>
                    <xdr:row>90</xdr:row>
                    <xdr:rowOff>244929</xdr:rowOff>
                  </to>
                </anchor>
              </controlPr>
            </control>
          </mc:Choice>
        </mc:AlternateContent>
        <mc:AlternateContent xmlns:mc="http://schemas.openxmlformats.org/markup-compatibility/2006">
          <mc:Choice Requires="x14">
            <control shapeId="1100" r:id="rId48" name="Check Box 2-2-7-a2">
              <controlPr defaultSize="0" autoFill="0" autoLine="0" autoPict="0">
                <anchor moveWithCells="1">
                  <from>
                    <xdr:col>32</xdr:col>
                    <xdr:colOff>157843</xdr:colOff>
                    <xdr:row>90</xdr:row>
                    <xdr:rowOff>59871</xdr:rowOff>
                  </from>
                  <to>
                    <xdr:col>34</xdr:col>
                    <xdr:colOff>0</xdr:colOff>
                    <xdr:row>90</xdr:row>
                    <xdr:rowOff>250371</xdr:rowOff>
                  </to>
                </anchor>
              </controlPr>
            </control>
          </mc:Choice>
        </mc:AlternateContent>
        <mc:AlternateContent xmlns:mc="http://schemas.openxmlformats.org/markup-compatibility/2006">
          <mc:Choice Requires="x14">
            <control shapeId="1101" r:id="rId49" name="Check Box 2-2-7-b1">
              <controlPr defaultSize="0" autoFill="0" autoLine="0" autoPict="0">
                <anchor moveWithCells="1">
                  <from>
                    <xdr:col>28</xdr:col>
                    <xdr:colOff>0</xdr:colOff>
                    <xdr:row>91</xdr:row>
                    <xdr:rowOff>43543</xdr:rowOff>
                  </from>
                  <to>
                    <xdr:col>29</xdr:col>
                    <xdr:colOff>16329</xdr:colOff>
                    <xdr:row>91</xdr:row>
                    <xdr:rowOff>234043</xdr:rowOff>
                  </to>
                </anchor>
              </controlPr>
            </control>
          </mc:Choice>
        </mc:AlternateContent>
        <mc:AlternateContent xmlns:mc="http://schemas.openxmlformats.org/markup-compatibility/2006">
          <mc:Choice Requires="x14">
            <control shapeId="1102" r:id="rId50" name="Check Box 2-2-7-b2">
              <controlPr defaultSize="0" autoFill="0" autoLine="0" autoPict="0">
                <anchor moveWithCells="1">
                  <from>
                    <xdr:col>32</xdr:col>
                    <xdr:colOff>157843</xdr:colOff>
                    <xdr:row>91</xdr:row>
                    <xdr:rowOff>54429</xdr:rowOff>
                  </from>
                  <to>
                    <xdr:col>34</xdr:col>
                    <xdr:colOff>0</xdr:colOff>
                    <xdr:row>91</xdr:row>
                    <xdr:rowOff>250371</xdr:rowOff>
                  </to>
                </anchor>
              </controlPr>
            </control>
          </mc:Choice>
        </mc:AlternateContent>
        <mc:AlternateContent xmlns:mc="http://schemas.openxmlformats.org/markup-compatibility/2006">
          <mc:Choice Requires="x14">
            <control shapeId="1103" r:id="rId51" name="Check Box 2-2-8-a1">
              <controlPr defaultSize="0" autoFill="0" autoLine="0" autoPict="0">
                <anchor moveWithCells="1">
                  <from>
                    <xdr:col>28</xdr:col>
                    <xdr:colOff>0</xdr:colOff>
                    <xdr:row>92</xdr:row>
                    <xdr:rowOff>21771</xdr:rowOff>
                  </from>
                  <to>
                    <xdr:col>29</xdr:col>
                    <xdr:colOff>16329</xdr:colOff>
                    <xdr:row>92</xdr:row>
                    <xdr:rowOff>212271</xdr:rowOff>
                  </to>
                </anchor>
              </controlPr>
            </control>
          </mc:Choice>
        </mc:AlternateContent>
        <mc:AlternateContent xmlns:mc="http://schemas.openxmlformats.org/markup-compatibility/2006">
          <mc:Choice Requires="x14">
            <control shapeId="1105" r:id="rId52" name="Check Box 2-2-8-a2">
              <controlPr defaultSize="0" autoFill="0" autoLine="0" autoPict="0">
                <anchor moveWithCells="1">
                  <from>
                    <xdr:col>34</xdr:col>
                    <xdr:colOff>136071</xdr:colOff>
                    <xdr:row>92</xdr:row>
                    <xdr:rowOff>21771</xdr:rowOff>
                  </from>
                  <to>
                    <xdr:col>35</xdr:col>
                    <xdr:colOff>152400</xdr:colOff>
                    <xdr:row>92</xdr:row>
                    <xdr:rowOff>212271</xdr:rowOff>
                  </to>
                </anchor>
              </controlPr>
            </control>
          </mc:Choice>
        </mc:AlternateContent>
        <mc:AlternateContent xmlns:mc="http://schemas.openxmlformats.org/markup-compatibility/2006">
          <mc:Choice Requires="x14">
            <control shapeId="1106" r:id="rId53" name="Check Box 2-2-8-a3">
              <controlPr defaultSize="0" autoFill="0" autoLine="0" autoPict="0">
                <anchor moveWithCells="1">
                  <from>
                    <xdr:col>28</xdr:col>
                    <xdr:colOff>0</xdr:colOff>
                    <xdr:row>93</xdr:row>
                    <xdr:rowOff>21771</xdr:rowOff>
                  </from>
                  <to>
                    <xdr:col>29</xdr:col>
                    <xdr:colOff>16329</xdr:colOff>
                    <xdr:row>93</xdr:row>
                    <xdr:rowOff>212271</xdr:rowOff>
                  </to>
                </anchor>
              </controlPr>
            </control>
          </mc:Choice>
        </mc:AlternateContent>
        <mc:AlternateContent xmlns:mc="http://schemas.openxmlformats.org/markup-compatibility/2006">
          <mc:Choice Requires="x14">
            <control shapeId="1107" r:id="rId54" name="Check Box 2-2-8-b1">
              <controlPr defaultSize="0" autoFill="0" autoLine="0" autoPict="0">
                <anchor moveWithCells="1">
                  <from>
                    <xdr:col>28</xdr:col>
                    <xdr:colOff>0</xdr:colOff>
                    <xdr:row>94</xdr:row>
                    <xdr:rowOff>21771</xdr:rowOff>
                  </from>
                  <to>
                    <xdr:col>29</xdr:col>
                    <xdr:colOff>16329</xdr:colOff>
                    <xdr:row>94</xdr:row>
                    <xdr:rowOff>212271</xdr:rowOff>
                  </to>
                </anchor>
              </controlPr>
            </control>
          </mc:Choice>
        </mc:AlternateContent>
        <mc:AlternateContent xmlns:mc="http://schemas.openxmlformats.org/markup-compatibility/2006">
          <mc:Choice Requires="x14">
            <control shapeId="1108" r:id="rId55" name="Check Box 2-2-8-b2">
              <controlPr defaultSize="0" autoFill="0" autoLine="0" autoPict="0">
                <anchor moveWithCells="1">
                  <from>
                    <xdr:col>34</xdr:col>
                    <xdr:colOff>136071</xdr:colOff>
                    <xdr:row>94</xdr:row>
                    <xdr:rowOff>21771</xdr:rowOff>
                  </from>
                  <to>
                    <xdr:col>35</xdr:col>
                    <xdr:colOff>152400</xdr:colOff>
                    <xdr:row>94</xdr:row>
                    <xdr:rowOff>212271</xdr:rowOff>
                  </to>
                </anchor>
              </controlPr>
            </control>
          </mc:Choice>
        </mc:AlternateContent>
        <mc:AlternateContent xmlns:mc="http://schemas.openxmlformats.org/markup-compatibility/2006">
          <mc:Choice Requires="x14">
            <control shapeId="1109" r:id="rId56" name="Check Box 2-2-8-b3">
              <controlPr defaultSize="0" autoFill="0" autoLine="0" autoPict="0">
                <anchor moveWithCells="1">
                  <from>
                    <xdr:col>28</xdr:col>
                    <xdr:colOff>0</xdr:colOff>
                    <xdr:row>95</xdr:row>
                    <xdr:rowOff>21771</xdr:rowOff>
                  </from>
                  <to>
                    <xdr:col>29</xdr:col>
                    <xdr:colOff>16329</xdr:colOff>
                    <xdr:row>95</xdr:row>
                    <xdr:rowOff>212271</xdr:rowOff>
                  </to>
                </anchor>
              </controlPr>
            </control>
          </mc:Choice>
        </mc:AlternateContent>
        <mc:AlternateContent xmlns:mc="http://schemas.openxmlformats.org/markup-compatibility/2006">
          <mc:Choice Requires="x14">
            <control shapeId="1110" r:id="rId57" name="Check Box 2-2-9-a1">
              <controlPr defaultSize="0" autoFill="0" autoLine="0" autoPict="0">
                <anchor moveWithCells="1">
                  <from>
                    <xdr:col>28</xdr:col>
                    <xdr:colOff>0</xdr:colOff>
                    <xdr:row>96</xdr:row>
                    <xdr:rowOff>43543</xdr:rowOff>
                  </from>
                  <to>
                    <xdr:col>29</xdr:col>
                    <xdr:colOff>21771</xdr:colOff>
                    <xdr:row>96</xdr:row>
                    <xdr:rowOff>234043</xdr:rowOff>
                  </to>
                </anchor>
              </controlPr>
            </control>
          </mc:Choice>
        </mc:AlternateContent>
        <mc:AlternateContent xmlns:mc="http://schemas.openxmlformats.org/markup-compatibility/2006">
          <mc:Choice Requires="x14">
            <control shapeId="1111" r:id="rId58" name="Check Box 2-2-9-a2">
              <controlPr defaultSize="0" autoFill="0" autoLine="0" autoPict="0">
                <anchor moveWithCells="1">
                  <from>
                    <xdr:col>32</xdr:col>
                    <xdr:colOff>157843</xdr:colOff>
                    <xdr:row>96</xdr:row>
                    <xdr:rowOff>38100</xdr:rowOff>
                  </from>
                  <to>
                    <xdr:col>33</xdr:col>
                    <xdr:colOff>168729</xdr:colOff>
                    <xdr:row>96</xdr:row>
                    <xdr:rowOff>228600</xdr:rowOff>
                  </to>
                </anchor>
              </controlPr>
            </control>
          </mc:Choice>
        </mc:AlternateContent>
        <mc:AlternateContent xmlns:mc="http://schemas.openxmlformats.org/markup-compatibility/2006">
          <mc:Choice Requires="x14">
            <control shapeId="1112" r:id="rId59" name="Check Box 2-2-9-b1">
              <controlPr defaultSize="0" autoFill="0" autoLine="0" autoPict="0">
                <anchor moveWithCells="1">
                  <from>
                    <xdr:col>28</xdr:col>
                    <xdr:colOff>0</xdr:colOff>
                    <xdr:row>97</xdr:row>
                    <xdr:rowOff>54429</xdr:rowOff>
                  </from>
                  <to>
                    <xdr:col>29</xdr:col>
                    <xdr:colOff>21771</xdr:colOff>
                    <xdr:row>97</xdr:row>
                    <xdr:rowOff>244929</xdr:rowOff>
                  </to>
                </anchor>
              </controlPr>
            </control>
          </mc:Choice>
        </mc:AlternateContent>
        <mc:AlternateContent xmlns:mc="http://schemas.openxmlformats.org/markup-compatibility/2006">
          <mc:Choice Requires="x14">
            <control shapeId="1113" r:id="rId60" name="Check Box 2-2-9-b2">
              <controlPr defaultSize="0" autoFill="0" autoLine="0" autoPict="0">
                <anchor moveWithCells="1">
                  <from>
                    <xdr:col>32</xdr:col>
                    <xdr:colOff>157843</xdr:colOff>
                    <xdr:row>97</xdr:row>
                    <xdr:rowOff>59871</xdr:rowOff>
                  </from>
                  <to>
                    <xdr:col>33</xdr:col>
                    <xdr:colOff>168729</xdr:colOff>
                    <xdr:row>97</xdr:row>
                    <xdr:rowOff>250371</xdr:rowOff>
                  </to>
                </anchor>
              </controlPr>
            </control>
          </mc:Choice>
        </mc:AlternateContent>
        <mc:AlternateContent xmlns:mc="http://schemas.openxmlformats.org/markup-compatibility/2006">
          <mc:Choice Requires="x14">
            <control shapeId="1114" r:id="rId61" name="Check Box 2-2-10-a1">
              <controlPr defaultSize="0" autoFill="0" autoLine="0" autoPict="0">
                <anchor moveWithCells="1">
                  <from>
                    <xdr:col>28</xdr:col>
                    <xdr:colOff>0</xdr:colOff>
                    <xdr:row>98</xdr:row>
                    <xdr:rowOff>43543</xdr:rowOff>
                  </from>
                  <to>
                    <xdr:col>29</xdr:col>
                    <xdr:colOff>21771</xdr:colOff>
                    <xdr:row>98</xdr:row>
                    <xdr:rowOff>234043</xdr:rowOff>
                  </to>
                </anchor>
              </controlPr>
            </control>
          </mc:Choice>
        </mc:AlternateContent>
        <mc:AlternateContent xmlns:mc="http://schemas.openxmlformats.org/markup-compatibility/2006">
          <mc:Choice Requires="x14">
            <control shapeId="1115" r:id="rId62" name="Check Box 2-2-10-a2">
              <controlPr defaultSize="0" autoFill="0" autoLine="0" autoPict="0">
                <anchor moveWithCells="1">
                  <from>
                    <xdr:col>32</xdr:col>
                    <xdr:colOff>168729</xdr:colOff>
                    <xdr:row>98</xdr:row>
                    <xdr:rowOff>38100</xdr:rowOff>
                  </from>
                  <to>
                    <xdr:col>34</xdr:col>
                    <xdr:colOff>0</xdr:colOff>
                    <xdr:row>98</xdr:row>
                    <xdr:rowOff>228600</xdr:rowOff>
                  </to>
                </anchor>
              </controlPr>
            </control>
          </mc:Choice>
        </mc:AlternateContent>
        <mc:AlternateContent xmlns:mc="http://schemas.openxmlformats.org/markup-compatibility/2006">
          <mc:Choice Requires="x14">
            <control shapeId="1116" r:id="rId63" name="Check Box 2-2-10-b1">
              <controlPr defaultSize="0" autoFill="0" autoLine="0" autoPict="0">
                <anchor moveWithCells="1">
                  <from>
                    <xdr:col>28</xdr:col>
                    <xdr:colOff>0</xdr:colOff>
                    <xdr:row>99</xdr:row>
                    <xdr:rowOff>43543</xdr:rowOff>
                  </from>
                  <to>
                    <xdr:col>29</xdr:col>
                    <xdr:colOff>21771</xdr:colOff>
                    <xdr:row>99</xdr:row>
                    <xdr:rowOff>234043</xdr:rowOff>
                  </to>
                </anchor>
              </controlPr>
            </control>
          </mc:Choice>
        </mc:AlternateContent>
        <mc:AlternateContent xmlns:mc="http://schemas.openxmlformats.org/markup-compatibility/2006">
          <mc:Choice Requires="x14">
            <control shapeId="1117" r:id="rId64" name="Check Box 2-2-10-b2">
              <controlPr defaultSize="0" autoFill="0" autoLine="0" autoPict="0">
                <anchor moveWithCells="1">
                  <from>
                    <xdr:col>31</xdr:col>
                    <xdr:colOff>16329</xdr:colOff>
                    <xdr:row>99</xdr:row>
                    <xdr:rowOff>43543</xdr:rowOff>
                  </from>
                  <to>
                    <xdr:col>32</xdr:col>
                    <xdr:colOff>38100</xdr:colOff>
                    <xdr:row>99</xdr:row>
                    <xdr:rowOff>234043</xdr:rowOff>
                  </to>
                </anchor>
              </controlPr>
            </control>
          </mc:Choice>
        </mc:AlternateContent>
        <mc:AlternateContent xmlns:mc="http://schemas.openxmlformats.org/markup-compatibility/2006">
          <mc:Choice Requires="x14">
            <control shapeId="1118" r:id="rId65" name="Check Box 2-2-10-b3">
              <controlPr defaultSize="0" autoFill="0" autoLine="0" autoPict="0">
                <anchor moveWithCells="1">
                  <from>
                    <xdr:col>34</xdr:col>
                    <xdr:colOff>59871</xdr:colOff>
                    <xdr:row>99</xdr:row>
                    <xdr:rowOff>43543</xdr:rowOff>
                  </from>
                  <to>
                    <xdr:col>35</xdr:col>
                    <xdr:colOff>76200</xdr:colOff>
                    <xdr:row>99</xdr:row>
                    <xdr:rowOff>234043</xdr:rowOff>
                  </to>
                </anchor>
              </controlPr>
            </control>
          </mc:Choice>
        </mc:AlternateContent>
        <mc:AlternateContent xmlns:mc="http://schemas.openxmlformats.org/markup-compatibility/2006">
          <mc:Choice Requires="x14">
            <control shapeId="1119" r:id="rId66" name="Check Box 2-2-11-a1">
              <controlPr defaultSize="0" autoFill="0" autoLine="0" autoPict="0">
                <anchor moveWithCells="1">
                  <from>
                    <xdr:col>28</xdr:col>
                    <xdr:colOff>0</xdr:colOff>
                    <xdr:row>100</xdr:row>
                    <xdr:rowOff>43543</xdr:rowOff>
                  </from>
                  <to>
                    <xdr:col>29</xdr:col>
                    <xdr:colOff>16329</xdr:colOff>
                    <xdr:row>100</xdr:row>
                    <xdr:rowOff>234043</xdr:rowOff>
                  </to>
                </anchor>
              </controlPr>
            </control>
          </mc:Choice>
        </mc:AlternateContent>
        <mc:AlternateContent xmlns:mc="http://schemas.openxmlformats.org/markup-compatibility/2006">
          <mc:Choice Requires="x14">
            <control shapeId="1120" r:id="rId67" name="Check Box 2-2-11-a2">
              <controlPr defaultSize="0" autoFill="0" autoLine="0" autoPict="0">
                <anchor moveWithCells="1">
                  <from>
                    <xdr:col>32</xdr:col>
                    <xdr:colOff>168729</xdr:colOff>
                    <xdr:row>100</xdr:row>
                    <xdr:rowOff>59871</xdr:rowOff>
                  </from>
                  <to>
                    <xdr:col>34</xdr:col>
                    <xdr:colOff>16329</xdr:colOff>
                    <xdr:row>100</xdr:row>
                    <xdr:rowOff>250371</xdr:rowOff>
                  </to>
                </anchor>
              </controlPr>
            </control>
          </mc:Choice>
        </mc:AlternateContent>
        <mc:AlternateContent xmlns:mc="http://schemas.openxmlformats.org/markup-compatibility/2006">
          <mc:Choice Requires="x14">
            <control shapeId="1121" r:id="rId68" name="Check Box 2-2-11-b1">
              <controlPr defaultSize="0" autoFill="0" autoLine="0" autoPict="0">
                <anchor moveWithCells="1">
                  <from>
                    <xdr:col>28</xdr:col>
                    <xdr:colOff>0</xdr:colOff>
                    <xdr:row>101</xdr:row>
                    <xdr:rowOff>43543</xdr:rowOff>
                  </from>
                  <to>
                    <xdr:col>29</xdr:col>
                    <xdr:colOff>21771</xdr:colOff>
                    <xdr:row>101</xdr:row>
                    <xdr:rowOff>234043</xdr:rowOff>
                  </to>
                </anchor>
              </controlPr>
            </control>
          </mc:Choice>
        </mc:AlternateContent>
        <mc:AlternateContent xmlns:mc="http://schemas.openxmlformats.org/markup-compatibility/2006">
          <mc:Choice Requires="x14">
            <control shapeId="1122" r:id="rId69" name="Check Box 2-2-11-b2">
              <controlPr defaultSize="0" autoFill="0" autoLine="0" autoPict="0">
                <anchor moveWithCells="1">
                  <from>
                    <xdr:col>32</xdr:col>
                    <xdr:colOff>168729</xdr:colOff>
                    <xdr:row>101</xdr:row>
                    <xdr:rowOff>59871</xdr:rowOff>
                  </from>
                  <to>
                    <xdr:col>34</xdr:col>
                    <xdr:colOff>16329</xdr:colOff>
                    <xdr:row>101</xdr:row>
                    <xdr:rowOff>250371</xdr:rowOff>
                  </to>
                </anchor>
              </controlPr>
            </control>
          </mc:Choice>
        </mc:AlternateContent>
        <mc:AlternateContent xmlns:mc="http://schemas.openxmlformats.org/markup-compatibility/2006">
          <mc:Choice Requires="x14">
            <control shapeId="1123" r:id="rId70" name="Check Box 2-2-12-a1">
              <controlPr defaultSize="0" autoFill="0" autoLine="0" autoPict="0">
                <anchor moveWithCells="1">
                  <from>
                    <xdr:col>28</xdr:col>
                    <xdr:colOff>0</xdr:colOff>
                    <xdr:row>102</xdr:row>
                    <xdr:rowOff>54429</xdr:rowOff>
                  </from>
                  <to>
                    <xdr:col>29</xdr:col>
                    <xdr:colOff>16329</xdr:colOff>
                    <xdr:row>102</xdr:row>
                    <xdr:rowOff>244929</xdr:rowOff>
                  </to>
                </anchor>
              </controlPr>
            </control>
          </mc:Choice>
        </mc:AlternateContent>
        <mc:AlternateContent xmlns:mc="http://schemas.openxmlformats.org/markup-compatibility/2006">
          <mc:Choice Requires="x14">
            <control shapeId="1124" r:id="rId71" name="Check Box 2-2-12-a2">
              <controlPr defaultSize="0" autoFill="0" autoLine="0" autoPict="0">
                <anchor moveWithCells="1">
                  <from>
                    <xdr:col>32</xdr:col>
                    <xdr:colOff>168729</xdr:colOff>
                    <xdr:row>102</xdr:row>
                    <xdr:rowOff>59871</xdr:rowOff>
                  </from>
                  <to>
                    <xdr:col>34</xdr:col>
                    <xdr:colOff>5443</xdr:colOff>
                    <xdr:row>102</xdr:row>
                    <xdr:rowOff>250371</xdr:rowOff>
                  </to>
                </anchor>
              </controlPr>
            </control>
          </mc:Choice>
        </mc:AlternateContent>
        <mc:AlternateContent xmlns:mc="http://schemas.openxmlformats.org/markup-compatibility/2006">
          <mc:Choice Requires="x14">
            <control shapeId="1125" r:id="rId72" name="Check Box 2-2-12-b1">
              <controlPr defaultSize="0" autoFill="0" autoLine="0" autoPict="0">
                <anchor moveWithCells="1">
                  <from>
                    <xdr:col>28</xdr:col>
                    <xdr:colOff>0</xdr:colOff>
                    <xdr:row>103</xdr:row>
                    <xdr:rowOff>54429</xdr:rowOff>
                  </from>
                  <to>
                    <xdr:col>29</xdr:col>
                    <xdr:colOff>21771</xdr:colOff>
                    <xdr:row>103</xdr:row>
                    <xdr:rowOff>244929</xdr:rowOff>
                  </to>
                </anchor>
              </controlPr>
            </control>
          </mc:Choice>
        </mc:AlternateContent>
        <mc:AlternateContent xmlns:mc="http://schemas.openxmlformats.org/markup-compatibility/2006">
          <mc:Choice Requires="x14">
            <control shapeId="1126" r:id="rId73" name="Check Box 2-2-12-b2">
              <controlPr defaultSize="0" autoFill="0" autoLine="0" autoPict="0">
                <anchor moveWithCells="1">
                  <from>
                    <xdr:col>32</xdr:col>
                    <xdr:colOff>168729</xdr:colOff>
                    <xdr:row>103</xdr:row>
                    <xdr:rowOff>54429</xdr:rowOff>
                  </from>
                  <to>
                    <xdr:col>34</xdr:col>
                    <xdr:colOff>5443</xdr:colOff>
                    <xdr:row>103</xdr:row>
                    <xdr:rowOff>244929</xdr:rowOff>
                  </to>
                </anchor>
              </controlPr>
            </control>
          </mc:Choice>
        </mc:AlternateContent>
        <mc:AlternateContent xmlns:mc="http://schemas.openxmlformats.org/markup-compatibility/2006">
          <mc:Choice Requires="x14">
            <control shapeId="1127" r:id="rId74" name="Check Box 2-2-13-a1">
              <controlPr defaultSize="0" autoFill="0" autoLine="0" autoPict="0">
                <anchor moveWithCells="1">
                  <from>
                    <xdr:col>28</xdr:col>
                    <xdr:colOff>0</xdr:colOff>
                    <xdr:row>104</xdr:row>
                    <xdr:rowOff>32657</xdr:rowOff>
                  </from>
                  <to>
                    <xdr:col>29</xdr:col>
                    <xdr:colOff>21771</xdr:colOff>
                    <xdr:row>104</xdr:row>
                    <xdr:rowOff>190500</xdr:rowOff>
                  </to>
                </anchor>
              </controlPr>
            </control>
          </mc:Choice>
        </mc:AlternateContent>
        <mc:AlternateContent xmlns:mc="http://schemas.openxmlformats.org/markup-compatibility/2006">
          <mc:Choice Requires="x14">
            <control shapeId="1128" r:id="rId75" name="Check Box 2-2-13-a2">
              <controlPr defaultSize="0" autoFill="0" autoLine="0" autoPict="0">
                <anchor moveWithCells="1">
                  <from>
                    <xdr:col>30</xdr:col>
                    <xdr:colOff>59871</xdr:colOff>
                    <xdr:row>104</xdr:row>
                    <xdr:rowOff>32657</xdr:rowOff>
                  </from>
                  <to>
                    <xdr:col>31</xdr:col>
                    <xdr:colOff>92529</xdr:colOff>
                    <xdr:row>104</xdr:row>
                    <xdr:rowOff>190500</xdr:rowOff>
                  </to>
                </anchor>
              </controlPr>
            </control>
          </mc:Choice>
        </mc:AlternateContent>
        <mc:AlternateContent xmlns:mc="http://schemas.openxmlformats.org/markup-compatibility/2006">
          <mc:Choice Requires="x14">
            <control shapeId="1129" r:id="rId76" name="Check Box 2-2-13-a3">
              <controlPr defaultSize="0" autoFill="0" autoLine="0" autoPict="0">
                <anchor moveWithCells="1">
                  <from>
                    <xdr:col>32</xdr:col>
                    <xdr:colOff>136071</xdr:colOff>
                    <xdr:row>104</xdr:row>
                    <xdr:rowOff>32657</xdr:rowOff>
                  </from>
                  <to>
                    <xdr:col>34</xdr:col>
                    <xdr:colOff>0</xdr:colOff>
                    <xdr:row>104</xdr:row>
                    <xdr:rowOff>190500</xdr:rowOff>
                  </to>
                </anchor>
              </controlPr>
            </control>
          </mc:Choice>
        </mc:AlternateContent>
        <mc:AlternateContent xmlns:mc="http://schemas.openxmlformats.org/markup-compatibility/2006">
          <mc:Choice Requires="x14">
            <control shapeId="1130" r:id="rId77" name="Check Box 2-2-13-a4">
              <controlPr defaultSize="0" autoFill="0" autoLine="0" autoPict="0">
                <anchor moveWithCells="1">
                  <from>
                    <xdr:col>35</xdr:col>
                    <xdr:colOff>54429</xdr:colOff>
                    <xdr:row>104</xdr:row>
                    <xdr:rowOff>32657</xdr:rowOff>
                  </from>
                  <to>
                    <xdr:col>36</xdr:col>
                    <xdr:colOff>59871</xdr:colOff>
                    <xdr:row>104</xdr:row>
                    <xdr:rowOff>190500</xdr:rowOff>
                  </to>
                </anchor>
              </controlPr>
            </control>
          </mc:Choice>
        </mc:AlternateContent>
        <mc:AlternateContent xmlns:mc="http://schemas.openxmlformats.org/markup-compatibility/2006">
          <mc:Choice Requires="x14">
            <control shapeId="1131" r:id="rId78" name="Check Box 2-2-13-a6">
              <controlPr defaultSize="0" autoFill="0" autoLine="0" autoPict="0">
                <anchor moveWithCells="1">
                  <from>
                    <xdr:col>28</xdr:col>
                    <xdr:colOff>0</xdr:colOff>
                    <xdr:row>105</xdr:row>
                    <xdr:rowOff>16329</xdr:rowOff>
                  </from>
                  <to>
                    <xdr:col>29</xdr:col>
                    <xdr:colOff>21771</xdr:colOff>
                    <xdr:row>105</xdr:row>
                    <xdr:rowOff>206829</xdr:rowOff>
                  </to>
                </anchor>
              </controlPr>
            </control>
          </mc:Choice>
        </mc:AlternateContent>
        <mc:AlternateContent xmlns:mc="http://schemas.openxmlformats.org/markup-compatibility/2006">
          <mc:Choice Requires="x14">
            <control shapeId="1134" r:id="rId79" name="Check Box 2-2-13-a5">
              <controlPr defaultSize="0" autoFill="0" autoLine="0" autoPict="0">
                <anchor moveWithCells="1">
                  <from>
                    <xdr:col>37</xdr:col>
                    <xdr:colOff>136071</xdr:colOff>
                    <xdr:row>104</xdr:row>
                    <xdr:rowOff>32657</xdr:rowOff>
                  </from>
                  <to>
                    <xdr:col>38</xdr:col>
                    <xdr:colOff>136071</xdr:colOff>
                    <xdr:row>104</xdr:row>
                    <xdr:rowOff>190500</xdr:rowOff>
                  </to>
                </anchor>
              </controlPr>
            </control>
          </mc:Choice>
        </mc:AlternateContent>
        <mc:AlternateContent xmlns:mc="http://schemas.openxmlformats.org/markup-compatibility/2006">
          <mc:Choice Requires="x14">
            <control shapeId="1135" r:id="rId80" name="Check Box 2-2-13-b1">
              <controlPr defaultSize="0" autoFill="0" autoLine="0" autoPict="0">
                <anchor moveWithCells="1">
                  <from>
                    <xdr:col>28</xdr:col>
                    <xdr:colOff>0</xdr:colOff>
                    <xdr:row>106</xdr:row>
                    <xdr:rowOff>38100</xdr:rowOff>
                  </from>
                  <to>
                    <xdr:col>29</xdr:col>
                    <xdr:colOff>16329</xdr:colOff>
                    <xdr:row>106</xdr:row>
                    <xdr:rowOff>195943</xdr:rowOff>
                  </to>
                </anchor>
              </controlPr>
            </control>
          </mc:Choice>
        </mc:AlternateContent>
        <mc:AlternateContent xmlns:mc="http://schemas.openxmlformats.org/markup-compatibility/2006">
          <mc:Choice Requires="x14">
            <control shapeId="1136" r:id="rId81" name="Check Box 2-2-13-b2">
              <controlPr defaultSize="0" autoFill="0" autoLine="0" autoPict="0">
                <anchor moveWithCells="1">
                  <from>
                    <xdr:col>30</xdr:col>
                    <xdr:colOff>54429</xdr:colOff>
                    <xdr:row>106</xdr:row>
                    <xdr:rowOff>38100</xdr:rowOff>
                  </from>
                  <to>
                    <xdr:col>31</xdr:col>
                    <xdr:colOff>97971</xdr:colOff>
                    <xdr:row>106</xdr:row>
                    <xdr:rowOff>195943</xdr:rowOff>
                  </to>
                </anchor>
              </controlPr>
            </control>
          </mc:Choice>
        </mc:AlternateContent>
        <mc:AlternateContent xmlns:mc="http://schemas.openxmlformats.org/markup-compatibility/2006">
          <mc:Choice Requires="x14">
            <control shapeId="1137" r:id="rId82" name="Check Box 2-2-13-b3">
              <controlPr defaultSize="0" autoFill="0" autoLine="0" autoPict="0">
                <anchor moveWithCells="1">
                  <from>
                    <xdr:col>32</xdr:col>
                    <xdr:colOff>130629</xdr:colOff>
                    <xdr:row>106</xdr:row>
                    <xdr:rowOff>38100</xdr:rowOff>
                  </from>
                  <to>
                    <xdr:col>34</xdr:col>
                    <xdr:colOff>0</xdr:colOff>
                    <xdr:row>106</xdr:row>
                    <xdr:rowOff>195943</xdr:rowOff>
                  </to>
                </anchor>
              </controlPr>
            </control>
          </mc:Choice>
        </mc:AlternateContent>
        <mc:AlternateContent xmlns:mc="http://schemas.openxmlformats.org/markup-compatibility/2006">
          <mc:Choice Requires="x14">
            <control shapeId="1138" r:id="rId83" name="Check Box 2-2-13-b4">
              <controlPr defaultSize="0" autoFill="0" autoLine="0" autoPict="0">
                <anchor moveWithCells="1">
                  <from>
                    <xdr:col>35</xdr:col>
                    <xdr:colOff>59871</xdr:colOff>
                    <xdr:row>106</xdr:row>
                    <xdr:rowOff>38100</xdr:rowOff>
                  </from>
                  <to>
                    <xdr:col>36</xdr:col>
                    <xdr:colOff>54429</xdr:colOff>
                    <xdr:row>106</xdr:row>
                    <xdr:rowOff>195943</xdr:rowOff>
                  </to>
                </anchor>
              </controlPr>
            </control>
          </mc:Choice>
        </mc:AlternateContent>
        <mc:AlternateContent xmlns:mc="http://schemas.openxmlformats.org/markup-compatibility/2006">
          <mc:Choice Requires="x14">
            <control shapeId="1139" r:id="rId84" name="Check Box 2-2-13-b6">
              <controlPr defaultSize="0" autoFill="0" autoLine="0" autoPict="0">
                <anchor moveWithCells="1">
                  <from>
                    <xdr:col>28</xdr:col>
                    <xdr:colOff>0</xdr:colOff>
                    <xdr:row>107</xdr:row>
                    <xdr:rowOff>16329</xdr:rowOff>
                  </from>
                  <to>
                    <xdr:col>29</xdr:col>
                    <xdr:colOff>21771</xdr:colOff>
                    <xdr:row>107</xdr:row>
                    <xdr:rowOff>206829</xdr:rowOff>
                  </to>
                </anchor>
              </controlPr>
            </control>
          </mc:Choice>
        </mc:AlternateContent>
        <mc:AlternateContent xmlns:mc="http://schemas.openxmlformats.org/markup-compatibility/2006">
          <mc:Choice Requires="x14">
            <control shapeId="1140" r:id="rId85" name="Check Box 2-2-13-b5">
              <controlPr defaultSize="0" autoFill="0" autoLine="0" autoPict="0">
                <anchor moveWithCells="1">
                  <from>
                    <xdr:col>37</xdr:col>
                    <xdr:colOff>130629</xdr:colOff>
                    <xdr:row>106</xdr:row>
                    <xdr:rowOff>38100</xdr:rowOff>
                  </from>
                  <to>
                    <xdr:col>38</xdr:col>
                    <xdr:colOff>130629</xdr:colOff>
                    <xdr:row>106</xdr:row>
                    <xdr:rowOff>195943</xdr:rowOff>
                  </to>
                </anchor>
              </controlPr>
            </control>
          </mc:Choice>
        </mc:AlternateContent>
        <mc:AlternateContent xmlns:mc="http://schemas.openxmlformats.org/markup-compatibility/2006">
          <mc:Choice Requires="x14">
            <control shapeId="1141" r:id="rId86" name="Check Box 2-2-141-a1">
              <controlPr defaultSize="0" autoFill="0" autoLine="0" autoPict="0">
                <anchor moveWithCells="1">
                  <from>
                    <xdr:col>28</xdr:col>
                    <xdr:colOff>0</xdr:colOff>
                    <xdr:row>108</xdr:row>
                    <xdr:rowOff>32657</xdr:rowOff>
                  </from>
                  <to>
                    <xdr:col>29</xdr:col>
                    <xdr:colOff>21771</xdr:colOff>
                    <xdr:row>108</xdr:row>
                    <xdr:rowOff>190500</xdr:rowOff>
                  </to>
                </anchor>
              </controlPr>
            </control>
          </mc:Choice>
        </mc:AlternateContent>
        <mc:AlternateContent xmlns:mc="http://schemas.openxmlformats.org/markup-compatibility/2006">
          <mc:Choice Requires="x14">
            <control shapeId="1142" r:id="rId87" name="Check Box 2-2-141-a2">
              <controlPr defaultSize="0" autoFill="0" autoLine="0" autoPict="0">
                <anchor moveWithCells="1">
                  <from>
                    <xdr:col>30</xdr:col>
                    <xdr:colOff>59871</xdr:colOff>
                    <xdr:row>108</xdr:row>
                    <xdr:rowOff>32657</xdr:rowOff>
                  </from>
                  <to>
                    <xdr:col>31</xdr:col>
                    <xdr:colOff>92529</xdr:colOff>
                    <xdr:row>108</xdr:row>
                    <xdr:rowOff>190500</xdr:rowOff>
                  </to>
                </anchor>
              </controlPr>
            </control>
          </mc:Choice>
        </mc:AlternateContent>
        <mc:AlternateContent xmlns:mc="http://schemas.openxmlformats.org/markup-compatibility/2006">
          <mc:Choice Requires="x14">
            <control shapeId="1143" r:id="rId88" name="Check Box 2-2-141-a3">
              <controlPr defaultSize="0" autoFill="0" autoLine="0" autoPict="0">
                <anchor moveWithCells="1">
                  <from>
                    <xdr:col>32</xdr:col>
                    <xdr:colOff>136071</xdr:colOff>
                    <xdr:row>108</xdr:row>
                    <xdr:rowOff>32657</xdr:rowOff>
                  </from>
                  <to>
                    <xdr:col>34</xdr:col>
                    <xdr:colOff>0</xdr:colOff>
                    <xdr:row>108</xdr:row>
                    <xdr:rowOff>190500</xdr:rowOff>
                  </to>
                </anchor>
              </controlPr>
            </control>
          </mc:Choice>
        </mc:AlternateContent>
        <mc:AlternateContent xmlns:mc="http://schemas.openxmlformats.org/markup-compatibility/2006">
          <mc:Choice Requires="x14">
            <control shapeId="1144" r:id="rId89" name="Check Box 2-2-141-a4">
              <controlPr defaultSize="0" autoFill="0" autoLine="0" autoPict="0">
                <anchor moveWithCells="1">
                  <from>
                    <xdr:col>35</xdr:col>
                    <xdr:colOff>54429</xdr:colOff>
                    <xdr:row>108</xdr:row>
                    <xdr:rowOff>32657</xdr:rowOff>
                  </from>
                  <to>
                    <xdr:col>36</xdr:col>
                    <xdr:colOff>59871</xdr:colOff>
                    <xdr:row>108</xdr:row>
                    <xdr:rowOff>190500</xdr:rowOff>
                  </to>
                </anchor>
              </controlPr>
            </control>
          </mc:Choice>
        </mc:AlternateContent>
        <mc:AlternateContent xmlns:mc="http://schemas.openxmlformats.org/markup-compatibility/2006">
          <mc:Choice Requires="x14">
            <control shapeId="1145" r:id="rId90" name="Check Box 2-2-141-a5">
              <controlPr defaultSize="0" autoFill="0" autoLine="0" autoPict="0">
                <anchor moveWithCells="1">
                  <from>
                    <xdr:col>37</xdr:col>
                    <xdr:colOff>136071</xdr:colOff>
                    <xdr:row>108</xdr:row>
                    <xdr:rowOff>32657</xdr:rowOff>
                  </from>
                  <to>
                    <xdr:col>38</xdr:col>
                    <xdr:colOff>136071</xdr:colOff>
                    <xdr:row>108</xdr:row>
                    <xdr:rowOff>190500</xdr:rowOff>
                  </to>
                </anchor>
              </controlPr>
            </control>
          </mc:Choice>
        </mc:AlternateContent>
        <mc:AlternateContent xmlns:mc="http://schemas.openxmlformats.org/markup-compatibility/2006">
          <mc:Choice Requires="x14">
            <control shapeId="1146" r:id="rId91" name="Check Box 2-2-141-a6">
              <controlPr defaultSize="0" autoFill="0" autoLine="0" autoPict="0">
                <anchor moveWithCells="1">
                  <from>
                    <xdr:col>28</xdr:col>
                    <xdr:colOff>0</xdr:colOff>
                    <xdr:row>109</xdr:row>
                    <xdr:rowOff>16329</xdr:rowOff>
                  </from>
                  <to>
                    <xdr:col>29</xdr:col>
                    <xdr:colOff>16329</xdr:colOff>
                    <xdr:row>109</xdr:row>
                    <xdr:rowOff>206829</xdr:rowOff>
                  </to>
                </anchor>
              </controlPr>
            </control>
          </mc:Choice>
        </mc:AlternateContent>
        <mc:AlternateContent xmlns:mc="http://schemas.openxmlformats.org/markup-compatibility/2006">
          <mc:Choice Requires="x14">
            <control shapeId="1147" r:id="rId92" name="Check Box 2-2-141-b1">
              <controlPr defaultSize="0" autoFill="0" autoLine="0" autoPict="0">
                <anchor moveWithCells="1">
                  <from>
                    <xdr:col>28</xdr:col>
                    <xdr:colOff>0</xdr:colOff>
                    <xdr:row>110</xdr:row>
                    <xdr:rowOff>32657</xdr:rowOff>
                  </from>
                  <to>
                    <xdr:col>29</xdr:col>
                    <xdr:colOff>21771</xdr:colOff>
                    <xdr:row>110</xdr:row>
                    <xdr:rowOff>190500</xdr:rowOff>
                  </to>
                </anchor>
              </controlPr>
            </control>
          </mc:Choice>
        </mc:AlternateContent>
        <mc:AlternateContent xmlns:mc="http://schemas.openxmlformats.org/markup-compatibility/2006">
          <mc:Choice Requires="x14">
            <control shapeId="1148" r:id="rId93" name="Check Box 2-2-141-b2">
              <controlPr defaultSize="0" autoFill="0" autoLine="0" autoPict="0">
                <anchor moveWithCells="1">
                  <from>
                    <xdr:col>30</xdr:col>
                    <xdr:colOff>59871</xdr:colOff>
                    <xdr:row>110</xdr:row>
                    <xdr:rowOff>32657</xdr:rowOff>
                  </from>
                  <to>
                    <xdr:col>31</xdr:col>
                    <xdr:colOff>92529</xdr:colOff>
                    <xdr:row>110</xdr:row>
                    <xdr:rowOff>190500</xdr:rowOff>
                  </to>
                </anchor>
              </controlPr>
            </control>
          </mc:Choice>
        </mc:AlternateContent>
        <mc:AlternateContent xmlns:mc="http://schemas.openxmlformats.org/markup-compatibility/2006">
          <mc:Choice Requires="x14">
            <control shapeId="1149" r:id="rId94" name="Check Box 2-2-141-b3">
              <controlPr defaultSize="0" autoFill="0" autoLine="0" autoPict="0">
                <anchor moveWithCells="1">
                  <from>
                    <xdr:col>32</xdr:col>
                    <xdr:colOff>136071</xdr:colOff>
                    <xdr:row>110</xdr:row>
                    <xdr:rowOff>32657</xdr:rowOff>
                  </from>
                  <to>
                    <xdr:col>34</xdr:col>
                    <xdr:colOff>0</xdr:colOff>
                    <xdr:row>110</xdr:row>
                    <xdr:rowOff>190500</xdr:rowOff>
                  </to>
                </anchor>
              </controlPr>
            </control>
          </mc:Choice>
        </mc:AlternateContent>
        <mc:AlternateContent xmlns:mc="http://schemas.openxmlformats.org/markup-compatibility/2006">
          <mc:Choice Requires="x14">
            <control shapeId="1150" r:id="rId95" name="Check Box 2-2-141-b4">
              <controlPr defaultSize="0" autoFill="0" autoLine="0" autoPict="0">
                <anchor moveWithCells="1">
                  <from>
                    <xdr:col>35</xdr:col>
                    <xdr:colOff>54429</xdr:colOff>
                    <xdr:row>110</xdr:row>
                    <xdr:rowOff>32657</xdr:rowOff>
                  </from>
                  <to>
                    <xdr:col>36</xdr:col>
                    <xdr:colOff>59871</xdr:colOff>
                    <xdr:row>110</xdr:row>
                    <xdr:rowOff>190500</xdr:rowOff>
                  </to>
                </anchor>
              </controlPr>
            </control>
          </mc:Choice>
        </mc:AlternateContent>
        <mc:AlternateContent xmlns:mc="http://schemas.openxmlformats.org/markup-compatibility/2006">
          <mc:Choice Requires="x14">
            <control shapeId="1151" r:id="rId96" name="Check Box 2-2-141-b5">
              <controlPr defaultSize="0" autoFill="0" autoLine="0" autoPict="0">
                <anchor moveWithCells="1">
                  <from>
                    <xdr:col>37</xdr:col>
                    <xdr:colOff>136071</xdr:colOff>
                    <xdr:row>110</xdr:row>
                    <xdr:rowOff>32657</xdr:rowOff>
                  </from>
                  <to>
                    <xdr:col>38</xdr:col>
                    <xdr:colOff>136071</xdr:colOff>
                    <xdr:row>110</xdr:row>
                    <xdr:rowOff>190500</xdr:rowOff>
                  </to>
                </anchor>
              </controlPr>
            </control>
          </mc:Choice>
        </mc:AlternateContent>
        <mc:AlternateContent xmlns:mc="http://schemas.openxmlformats.org/markup-compatibility/2006">
          <mc:Choice Requires="x14">
            <control shapeId="1152" r:id="rId97" name="Check Box 2-2-141-b6">
              <controlPr defaultSize="0" autoFill="0" autoLine="0" autoPict="0">
                <anchor moveWithCells="1">
                  <from>
                    <xdr:col>28</xdr:col>
                    <xdr:colOff>0</xdr:colOff>
                    <xdr:row>111</xdr:row>
                    <xdr:rowOff>16329</xdr:rowOff>
                  </from>
                  <to>
                    <xdr:col>29</xdr:col>
                    <xdr:colOff>16329</xdr:colOff>
                    <xdr:row>111</xdr:row>
                    <xdr:rowOff>206829</xdr:rowOff>
                  </to>
                </anchor>
              </controlPr>
            </control>
          </mc:Choice>
        </mc:AlternateContent>
        <mc:AlternateContent xmlns:mc="http://schemas.openxmlformats.org/markup-compatibility/2006">
          <mc:Choice Requires="x14">
            <control shapeId="1153" r:id="rId98" name="Check Box 2-2-142-a1">
              <controlPr defaultSize="0" autoFill="0" autoLine="0" autoPict="0">
                <anchor moveWithCells="1">
                  <from>
                    <xdr:col>28</xdr:col>
                    <xdr:colOff>0</xdr:colOff>
                    <xdr:row>112</xdr:row>
                    <xdr:rowOff>32657</xdr:rowOff>
                  </from>
                  <to>
                    <xdr:col>29</xdr:col>
                    <xdr:colOff>21771</xdr:colOff>
                    <xdr:row>112</xdr:row>
                    <xdr:rowOff>190500</xdr:rowOff>
                  </to>
                </anchor>
              </controlPr>
            </control>
          </mc:Choice>
        </mc:AlternateContent>
        <mc:AlternateContent xmlns:mc="http://schemas.openxmlformats.org/markup-compatibility/2006">
          <mc:Choice Requires="x14">
            <control shapeId="1154" r:id="rId99" name="Check Box 2-2-142-a2">
              <controlPr defaultSize="0" autoFill="0" autoLine="0" autoPict="0">
                <anchor moveWithCells="1">
                  <from>
                    <xdr:col>30</xdr:col>
                    <xdr:colOff>59871</xdr:colOff>
                    <xdr:row>112</xdr:row>
                    <xdr:rowOff>32657</xdr:rowOff>
                  </from>
                  <to>
                    <xdr:col>31</xdr:col>
                    <xdr:colOff>97971</xdr:colOff>
                    <xdr:row>112</xdr:row>
                    <xdr:rowOff>190500</xdr:rowOff>
                  </to>
                </anchor>
              </controlPr>
            </control>
          </mc:Choice>
        </mc:AlternateContent>
        <mc:AlternateContent xmlns:mc="http://schemas.openxmlformats.org/markup-compatibility/2006">
          <mc:Choice Requires="x14">
            <control shapeId="1155" r:id="rId100" name="Check Box 2-2-142-a3">
              <controlPr defaultSize="0" autoFill="0" autoLine="0" autoPict="0">
                <anchor moveWithCells="1">
                  <from>
                    <xdr:col>32</xdr:col>
                    <xdr:colOff>136071</xdr:colOff>
                    <xdr:row>112</xdr:row>
                    <xdr:rowOff>32657</xdr:rowOff>
                  </from>
                  <to>
                    <xdr:col>34</xdr:col>
                    <xdr:colOff>0</xdr:colOff>
                    <xdr:row>112</xdr:row>
                    <xdr:rowOff>190500</xdr:rowOff>
                  </to>
                </anchor>
              </controlPr>
            </control>
          </mc:Choice>
        </mc:AlternateContent>
        <mc:AlternateContent xmlns:mc="http://schemas.openxmlformats.org/markup-compatibility/2006">
          <mc:Choice Requires="x14">
            <control shapeId="1156" r:id="rId101" name="Check Box 2-2-142-a4">
              <controlPr defaultSize="0" autoFill="0" autoLine="0" autoPict="0">
                <anchor moveWithCells="1">
                  <from>
                    <xdr:col>35</xdr:col>
                    <xdr:colOff>54429</xdr:colOff>
                    <xdr:row>112</xdr:row>
                    <xdr:rowOff>32657</xdr:rowOff>
                  </from>
                  <to>
                    <xdr:col>36</xdr:col>
                    <xdr:colOff>59871</xdr:colOff>
                    <xdr:row>112</xdr:row>
                    <xdr:rowOff>190500</xdr:rowOff>
                  </to>
                </anchor>
              </controlPr>
            </control>
          </mc:Choice>
        </mc:AlternateContent>
        <mc:AlternateContent xmlns:mc="http://schemas.openxmlformats.org/markup-compatibility/2006">
          <mc:Choice Requires="x14">
            <control shapeId="1157" r:id="rId102" name="Check Box 2-2-142-a5">
              <controlPr defaultSize="0" autoFill="0" autoLine="0" autoPict="0">
                <anchor moveWithCells="1">
                  <from>
                    <xdr:col>37</xdr:col>
                    <xdr:colOff>136071</xdr:colOff>
                    <xdr:row>112</xdr:row>
                    <xdr:rowOff>32657</xdr:rowOff>
                  </from>
                  <to>
                    <xdr:col>38</xdr:col>
                    <xdr:colOff>136071</xdr:colOff>
                    <xdr:row>112</xdr:row>
                    <xdr:rowOff>190500</xdr:rowOff>
                  </to>
                </anchor>
              </controlPr>
            </control>
          </mc:Choice>
        </mc:AlternateContent>
        <mc:AlternateContent xmlns:mc="http://schemas.openxmlformats.org/markup-compatibility/2006">
          <mc:Choice Requires="x14">
            <control shapeId="1158" r:id="rId103" name="Check Box 2-2-142-a6">
              <controlPr defaultSize="0" autoFill="0" autoLine="0" autoPict="0">
                <anchor moveWithCells="1">
                  <from>
                    <xdr:col>28</xdr:col>
                    <xdr:colOff>0</xdr:colOff>
                    <xdr:row>113</xdr:row>
                    <xdr:rowOff>21771</xdr:rowOff>
                  </from>
                  <to>
                    <xdr:col>29</xdr:col>
                    <xdr:colOff>21771</xdr:colOff>
                    <xdr:row>113</xdr:row>
                    <xdr:rowOff>212271</xdr:rowOff>
                  </to>
                </anchor>
              </controlPr>
            </control>
          </mc:Choice>
        </mc:AlternateContent>
        <mc:AlternateContent xmlns:mc="http://schemas.openxmlformats.org/markup-compatibility/2006">
          <mc:Choice Requires="x14">
            <control shapeId="1159" r:id="rId104" name="Check Box 2-2-142-b1">
              <controlPr defaultSize="0" autoFill="0" autoLine="0" autoPict="0">
                <anchor moveWithCells="1">
                  <from>
                    <xdr:col>28</xdr:col>
                    <xdr:colOff>0</xdr:colOff>
                    <xdr:row>114</xdr:row>
                    <xdr:rowOff>32657</xdr:rowOff>
                  </from>
                  <to>
                    <xdr:col>29</xdr:col>
                    <xdr:colOff>21771</xdr:colOff>
                    <xdr:row>114</xdr:row>
                    <xdr:rowOff>190500</xdr:rowOff>
                  </to>
                </anchor>
              </controlPr>
            </control>
          </mc:Choice>
        </mc:AlternateContent>
        <mc:AlternateContent xmlns:mc="http://schemas.openxmlformats.org/markup-compatibility/2006">
          <mc:Choice Requires="x14">
            <control shapeId="1160" r:id="rId105" name="Check Box 2-2-142-b2">
              <controlPr defaultSize="0" autoFill="0" autoLine="0" autoPict="0">
                <anchor moveWithCells="1">
                  <from>
                    <xdr:col>30</xdr:col>
                    <xdr:colOff>59871</xdr:colOff>
                    <xdr:row>114</xdr:row>
                    <xdr:rowOff>32657</xdr:rowOff>
                  </from>
                  <to>
                    <xdr:col>31</xdr:col>
                    <xdr:colOff>97971</xdr:colOff>
                    <xdr:row>114</xdr:row>
                    <xdr:rowOff>190500</xdr:rowOff>
                  </to>
                </anchor>
              </controlPr>
            </control>
          </mc:Choice>
        </mc:AlternateContent>
        <mc:AlternateContent xmlns:mc="http://schemas.openxmlformats.org/markup-compatibility/2006">
          <mc:Choice Requires="x14">
            <control shapeId="1161" r:id="rId106" name="Check Box 2-2-142-b3">
              <controlPr defaultSize="0" autoFill="0" autoLine="0" autoPict="0">
                <anchor moveWithCells="1">
                  <from>
                    <xdr:col>32</xdr:col>
                    <xdr:colOff>136071</xdr:colOff>
                    <xdr:row>114</xdr:row>
                    <xdr:rowOff>32657</xdr:rowOff>
                  </from>
                  <to>
                    <xdr:col>34</xdr:col>
                    <xdr:colOff>0</xdr:colOff>
                    <xdr:row>114</xdr:row>
                    <xdr:rowOff>190500</xdr:rowOff>
                  </to>
                </anchor>
              </controlPr>
            </control>
          </mc:Choice>
        </mc:AlternateContent>
        <mc:AlternateContent xmlns:mc="http://schemas.openxmlformats.org/markup-compatibility/2006">
          <mc:Choice Requires="x14">
            <control shapeId="1162" r:id="rId107" name="Check Box 2-2-142-b4">
              <controlPr defaultSize="0" autoFill="0" autoLine="0" autoPict="0">
                <anchor moveWithCells="1">
                  <from>
                    <xdr:col>35</xdr:col>
                    <xdr:colOff>54429</xdr:colOff>
                    <xdr:row>114</xdr:row>
                    <xdr:rowOff>32657</xdr:rowOff>
                  </from>
                  <to>
                    <xdr:col>36</xdr:col>
                    <xdr:colOff>92529</xdr:colOff>
                    <xdr:row>114</xdr:row>
                    <xdr:rowOff>223157</xdr:rowOff>
                  </to>
                </anchor>
              </controlPr>
            </control>
          </mc:Choice>
        </mc:AlternateContent>
        <mc:AlternateContent xmlns:mc="http://schemas.openxmlformats.org/markup-compatibility/2006">
          <mc:Choice Requires="x14">
            <control shapeId="1163" r:id="rId108" name="Check Box 2-2-142-b5">
              <controlPr defaultSize="0" autoFill="0" autoLine="0" autoPict="0">
                <anchor moveWithCells="1">
                  <from>
                    <xdr:col>37</xdr:col>
                    <xdr:colOff>136071</xdr:colOff>
                    <xdr:row>114</xdr:row>
                    <xdr:rowOff>32657</xdr:rowOff>
                  </from>
                  <to>
                    <xdr:col>38</xdr:col>
                    <xdr:colOff>136071</xdr:colOff>
                    <xdr:row>114</xdr:row>
                    <xdr:rowOff>190500</xdr:rowOff>
                  </to>
                </anchor>
              </controlPr>
            </control>
          </mc:Choice>
        </mc:AlternateContent>
        <mc:AlternateContent xmlns:mc="http://schemas.openxmlformats.org/markup-compatibility/2006">
          <mc:Choice Requires="x14">
            <control shapeId="1164" r:id="rId109" name="Check Box 2-2-142-b6">
              <controlPr defaultSize="0" autoFill="0" autoLine="0" autoPict="0">
                <anchor moveWithCells="1">
                  <from>
                    <xdr:col>28</xdr:col>
                    <xdr:colOff>0</xdr:colOff>
                    <xdr:row>115</xdr:row>
                    <xdr:rowOff>21771</xdr:rowOff>
                  </from>
                  <to>
                    <xdr:col>29</xdr:col>
                    <xdr:colOff>21771</xdr:colOff>
                    <xdr:row>115</xdr:row>
                    <xdr:rowOff>212271</xdr:rowOff>
                  </to>
                </anchor>
              </controlPr>
            </control>
          </mc:Choice>
        </mc:AlternateContent>
        <mc:AlternateContent xmlns:mc="http://schemas.openxmlformats.org/markup-compatibility/2006">
          <mc:Choice Requires="x14">
            <control shapeId="1165" r:id="rId110" name="Check Box 2-2-143-a1">
              <controlPr defaultSize="0" autoFill="0" autoLine="0" autoPict="0">
                <anchor moveWithCells="1">
                  <from>
                    <xdr:col>28</xdr:col>
                    <xdr:colOff>0</xdr:colOff>
                    <xdr:row>116</xdr:row>
                    <xdr:rowOff>43543</xdr:rowOff>
                  </from>
                  <to>
                    <xdr:col>29</xdr:col>
                    <xdr:colOff>21771</xdr:colOff>
                    <xdr:row>116</xdr:row>
                    <xdr:rowOff>234043</xdr:rowOff>
                  </to>
                </anchor>
              </controlPr>
            </control>
          </mc:Choice>
        </mc:AlternateContent>
        <mc:AlternateContent xmlns:mc="http://schemas.openxmlformats.org/markup-compatibility/2006">
          <mc:Choice Requires="x14">
            <control shapeId="1166" r:id="rId111" name="Check Box 2-2-143-a2">
              <controlPr defaultSize="0" autoFill="0" autoLine="0" autoPict="0">
                <anchor moveWithCells="1">
                  <from>
                    <xdr:col>32</xdr:col>
                    <xdr:colOff>157843</xdr:colOff>
                    <xdr:row>116</xdr:row>
                    <xdr:rowOff>59871</xdr:rowOff>
                  </from>
                  <to>
                    <xdr:col>34</xdr:col>
                    <xdr:colOff>0</xdr:colOff>
                    <xdr:row>116</xdr:row>
                    <xdr:rowOff>250371</xdr:rowOff>
                  </to>
                </anchor>
              </controlPr>
            </control>
          </mc:Choice>
        </mc:AlternateContent>
        <mc:AlternateContent xmlns:mc="http://schemas.openxmlformats.org/markup-compatibility/2006">
          <mc:Choice Requires="x14">
            <control shapeId="1167" r:id="rId112" name="Check Box 2-2-143-b1">
              <controlPr defaultSize="0" autoFill="0" autoLine="0" autoPict="0">
                <anchor moveWithCells="1">
                  <from>
                    <xdr:col>28</xdr:col>
                    <xdr:colOff>0</xdr:colOff>
                    <xdr:row>117</xdr:row>
                    <xdr:rowOff>43543</xdr:rowOff>
                  </from>
                  <to>
                    <xdr:col>29</xdr:col>
                    <xdr:colOff>21771</xdr:colOff>
                    <xdr:row>117</xdr:row>
                    <xdr:rowOff>234043</xdr:rowOff>
                  </to>
                </anchor>
              </controlPr>
            </control>
          </mc:Choice>
        </mc:AlternateContent>
        <mc:AlternateContent xmlns:mc="http://schemas.openxmlformats.org/markup-compatibility/2006">
          <mc:Choice Requires="x14">
            <control shapeId="1168" r:id="rId113" name="Check Box 2-2-143-b2">
              <controlPr defaultSize="0" autoFill="0" autoLine="0" autoPict="0">
                <anchor moveWithCells="1">
                  <from>
                    <xdr:col>32</xdr:col>
                    <xdr:colOff>157843</xdr:colOff>
                    <xdr:row>117</xdr:row>
                    <xdr:rowOff>59871</xdr:rowOff>
                  </from>
                  <to>
                    <xdr:col>34</xdr:col>
                    <xdr:colOff>0</xdr:colOff>
                    <xdr:row>117</xdr:row>
                    <xdr:rowOff>250371</xdr:rowOff>
                  </to>
                </anchor>
              </controlPr>
            </control>
          </mc:Choice>
        </mc:AlternateContent>
        <mc:AlternateContent xmlns:mc="http://schemas.openxmlformats.org/markup-compatibility/2006">
          <mc:Choice Requires="x14">
            <control shapeId="1169" r:id="rId114" name="Check Box 2-2-144-a1">
              <controlPr defaultSize="0" autoFill="0" autoLine="0" autoPict="0">
                <anchor moveWithCells="1">
                  <from>
                    <xdr:col>28</xdr:col>
                    <xdr:colOff>0</xdr:colOff>
                    <xdr:row>118</xdr:row>
                    <xdr:rowOff>43543</xdr:rowOff>
                  </from>
                  <to>
                    <xdr:col>29</xdr:col>
                    <xdr:colOff>21771</xdr:colOff>
                    <xdr:row>118</xdr:row>
                    <xdr:rowOff>234043</xdr:rowOff>
                  </to>
                </anchor>
              </controlPr>
            </control>
          </mc:Choice>
        </mc:AlternateContent>
        <mc:AlternateContent xmlns:mc="http://schemas.openxmlformats.org/markup-compatibility/2006">
          <mc:Choice Requires="x14">
            <control shapeId="1170" r:id="rId115" name="Check Box 2-2-144-a2">
              <controlPr defaultSize="0" autoFill="0" autoLine="0" autoPict="0">
                <anchor moveWithCells="1">
                  <from>
                    <xdr:col>32</xdr:col>
                    <xdr:colOff>157843</xdr:colOff>
                    <xdr:row>118</xdr:row>
                    <xdr:rowOff>59871</xdr:rowOff>
                  </from>
                  <to>
                    <xdr:col>34</xdr:col>
                    <xdr:colOff>0</xdr:colOff>
                    <xdr:row>118</xdr:row>
                    <xdr:rowOff>250371</xdr:rowOff>
                  </to>
                </anchor>
              </controlPr>
            </control>
          </mc:Choice>
        </mc:AlternateContent>
        <mc:AlternateContent xmlns:mc="http://schemas.openxmlformats.org/markup-compatibility/2006">
          <mc:Choice Requires="x14">
            <control shapeId="1171" r:id="rId116" name="Check Box 2-2-144-b1">
              <controlPr defaultSize="0" autoFill="0" autoLine="0" autoPict="0">
                <anchor moveWithCells="1">
                  <from>
                    <xdr:col>28</xdr:col>
                    <xdr:colOff>0</xdr:colOff>
                    <xdr:row>119</xdr:row>
                    <xdr:rowOff>43543</xdr:rowOff>
                  </from>
                  <to>
                    <xdr:col>29</xdr:col>
                    <xdr:colOff>21771</xdr:colOff>
                    <xdr:row>119</xdr:row>
                    <xdr:rowOff>234043</xdr:rowOff>
                  </to>
                </anchor>
              </controlPr>
            </control>
          </mc:Choice>
        </mc:AlternateContent>
        <mc:AlternateContent xmlns:mc="http://schemas.openxmlformats.org/markup-compatibility/2006">
          <mc:Choice Requires="x14">
            <control shapeId="1172" r:id="rId117" name="Check Box 2-2-144-b2">
              <controlPr defaultSize="0" autoFill="0" autoLine="0" autoPict="0">
                <anchor moveWithCells="1">
                  <from>
                    <xdr:col>32</xdr:col>
                    <xdr:colOff>157843</xdr:colOff>
                    <xdr:row>119</xdr:row>
                    <xdr:rowOff>59871</xdr:rowOff>
                  </from>
                  <to>
                    <xdr:col>34</xdr:col>
                    <xdr:colOff>0</xdr:colOff>
                    <xdr:row>119</xdr:row>
                    <xdr:rowOff>250371</xdr:rowOff>
                  </to>
                </anchor>
              </controlPr>
            </control>
          </mc:Choice>
        </mc:AlternateContent>
        <mc:AlternateContent xmlns:mc="http://schemas.openxmlformats.org/markup-compatibility/2006">
          <mc:Choice Requires="x14">
            <control shapeId="1173" r:id="rId118" name="Check Box 2-2-151-a1">
              <controlPr defaultSize="0" autoFill="0" autoLine="0" autoPict="0">
                <anchor moveWithCells="1">
                  <from>
                    <xdr:col>28</xdr:col>
                    <xdr:colOff>0</xdr:colOff>
                    <xdr:row>120</xdr:row>
                    <xdr:rowOff>43543</xdr:rowOff>
                  </from>
                  <to>
                    <xdr:col>29</xdr:col>
                    <xdr:colOff>21771</xdr:colOff>
                    <xdr:row>120</xdr:row>
                    <xdr:rowOff>190500</xdr:rowOff>
                  </to>
                </anchor>
              </controlPr>
            </control>
          </mc:Choice>
        </mc:AlternateContent>
        <mc:AlternateContent xmlns:mc="http://schemas.openxmlformats.org/markup-compatibility/2006">
          <mc:Choice Requires="x14">
            <control shapeId="1174" r:id="rId119" name="Check Box 2-2-151-a2">
              <controlPr defaultSize="0" autoFill="0" autoLine="0" autoPict="0">
                <anchor moveWithCells="1">
                  <from>
                    <xdr:col>30</xdr:col>
                    <xdr:colOff>59871</xdr:colOff>
                    <xdr:row>120</xdr:row>
                    <xdr:rowOff>43543</xdr:rowOff>
                  </from>
                  <to>
                    <xdr:col>31</xdr:col>
                    <xdr:colOff>97971</xdr:colOff>
                    <xdr:row>120</xdr:row>
                    <xdr:rowOff>190500</xdr:rowOff>
                  </to>
                </anchor>
              </controlPr>
            </control>
          </mc:Choice>
        </mc:AlternateContent>
        <mc:AlternateContent xmlns:mc="http://schemas.openxmlformats.org/markup-compatibility/2006">
          <mc:Choice Requires="x14">
            <control shapeId="1175" r:id="rId120" name="Check Box 2-2-151-a3">
              <controlPr defaultSize="0" autoFill="0" autoLine="0" autoPict="0">
                <anchor moveWithCells="1">
                  <from>
                    <xdr:col>32</xdr:col>
                    <xdr:colOff>136071</xdr:colOff>
                    <xdr:row>120</xdr:row>
                    <xdr:rowOff>43543</xdr:rowOff>
                  </from>
                  <to>
                    <xdr:col>34</xdr:col>
                    <xdr:colOff>38100</xdr:colOff>
                    <xdr:row>120</xdr:row>
                    <xdr:rowOff>168729</xdr:rowOff>
                  </to>
                </anchor>
              </controlPr>
            </control>
          </mc:Choice>
        </mc:AlternateContent>
        <mc:AlternateContent xmlns:mc="http://schemas.openxmlformats.org/markup-compatibility/2006">
          <mc:Choice Requires="x14">
            <control shapeId="1176" r:id="rId121" name="Check Box 2-2-151-a4">
              <controlPr defaultSize="0" autoFill="0" autoLine="0" autoPict="0">
                <anchor moveWithCells="1">
                  <from>
                    <xdr:col>35</xdr:col>
                    <xdr:colOff>54429</xdr:colOff>
                    <xdr:row>120</xdr:row>
                    <xdr:rowOff>43543</xdr:rowOff>
                  </from>
                  <to>
                    <xdr:col>36</xdr:col>
                    <xdr:colOff>54429</xdr:colOff>
                    <xdr:row>120</xdr:row>
                    <xdr:rowOff>206829</xdr:rowOff>
                  </to>
                </anchor>
              </controlPr>
            </control>
          </mc:Choice>
        </mc:AlternateContent>
        <mc:AlternateContent xmlns:mc="http://schemas.openxmlformats.org/markup-compatibility/2006">
          <mc:Choice Requires="x14">
            <control shapeId="1178" r:id="rId122" name="Check Box 2-2-151-a5">
              <controlPr defaultSize="0" autoFill="0" autoLine="0" autoPict="0">
                <anchor moveWithCells="1">
                  <from>
                    <xdr:col>28</xdr:col>
                    <xdr:colOff>0</xdr:colOff>
                    <xdr:row>121</xdr:row>
                    <xdr:rowOff>5443</xdr:rowOff>
                  </from>
                  <to>
                    <xdr:col>29</xdr:col>
                    <xdr:colOff>21771</xdr:colOff>
                    <xdr:row>121</xdr:row>
                    <xdr:rowOff>206829</xdr:rowOff>
                  </to>
                </anchor>
              </controlPr>
            </control>
          </mc:Choice>
        </mc:AlternateContent>
        <mc:AlternateContent xmlns:mc="http://schemas.openxmlformats.org/markup-compatibility/2006">
          <mc:Choice Requires="x14">
            <control shapeId="1179" r:id="rId123" name="Check Box 2-2-151-b1">
              <controlPr defaultSize="0" autoFill="0" autoLine="0" autoPict="0">
                <anchor moveWithCells="1">
                  <from>
                    <xdr:col>28</xdr:col>
                    <xdr:colOff>0</xdr:colOff>
                    <xdr:row>122</xdr:row>
                    <xdr:rowOff>43543</xdr:rowOff>
                  </from>
                  <to>
                    <xdr:col>29</xdr:col>
                    <xdr:colOff>21771</xdr:colOff>
                    <xdr:row>122</xdr:row>
                    <xdr:rowOff>190500</xdr:rowOff>
                  </to>
                </anchor>
              </controlPr>
            </control>
          </mc:Choice>
        </mc:AlternateContent>
        <mc:AlternateContent xmlns:mc="http://schemas.openxmlformats.org/markup-compatibility/2006">
          <mc:Choice Requires="x14">
            <control shapeId="1180" r:id="rId124" name="Check Box 2-2-151-b2">
              <controlPr defaultSize="0" autoFill="0" autoLine="0" autoPict="0">
                <anchor moveWithCells="1">
                  <from>
                    <xdr:col>30</xdr:col>
                    <xdr:colOff>59871</xdr:colOff>
                    <xdr:row>122</xdr:row>
                    <xdr:rowOff>43543</xdr:rowOff>
                  </from>
                  <to>
                    <xdr:col>31</xdr:col>
                    <xdr:colOff>97971</xdr:colOff>
                    <xdr:row>122</xdr:row>
                    <xdr:rowOff>190500</xdr:rowOff>
                  </to>
                </anchor>
              </controlPr>
            </control>
          </mc:Choice>
        </mc:AlternateContent>
        <mc:AlternateContent xmlns:mc="http://schemas.openxmlformats.org/markup-compatibility/2006">
          <mc:Choice Requires="x14">
            <control shapeId="1181" r:id="rId125" name="Check Box 2-2-151-b3">
              <controlPr defaultSize="0" autoFill="0" autoLine="0" autoPict="0">
                <anchor moveWithCells="1">
                  <from>
                    <xdr:col>32</xdr:col>
                    <xdr:colOff>136071</xdr:colOff>
                    <xdr:row>122</xdr:row>
                    <xdr:rowOff>43543</xdr:rowOff>
                  </from>
                  <to>
                    <xdr:col>34</xdr:col>
                    <xdr:colOff>0</xdr:colOff>
                    <xdr:row>122</xdr:row>
                    <xdr:rowOff>190500</xdr:rowOff>
                  </to>
                </anchor>
              </controlPr>
            </control>
          </mc:Choice>
        </mc:AlternateContent>
        <mc:AlternateContent xmlns:mc="http://schemas.openxmlformats.org/markup-compatibility/2006">
          <mc:Choice Requires="x14">
            <control shapeId="1182" r:id="rId126" name="Check Box 2-2-151-b4">
              <controlPr defaultSize="0" autoFill="0" autoLine="0" autoPict="0">
                <anchor moveWithCells="1">
                  <from>
                    <xdr:col>35</xdr:col>
                    <xdr:colOff>54429</xdr:colOff>
                    <xdr:row>122</xdr:row>
                    <xdr:rowOff>43543</xdr:rowOff>
                  </from>
                  <to>
                    <xdr:col>36</xdr:col>
                    <xdr:colOff>59871</xdr:colOff>
                    <xdr:row>122</xdr:row>
                    <xdr:rowOff>190500</xdr:rowOff>
                  </to>
                </anchor>
              </controlPr>
            </control>
          </mc:Choice>
        </mc:AlternateContent>
        <mc:AlternateContent xmlns:mc="http://schemas.openxmlformats.org/markup-compatibility/2006">
          <mc:Choice Requires="x14">
            <control shapeId="1184" r:id="rId127" name="Check Box 2-2-151-b5">
              <controlPr defaultSize="0" autoFill="0" autoLine="0" autoPict="0">
                <anchor moveWithCells="1">
                  <from>
                    <xdr:col>28</xdr:col>
                    <xdr:colOff>0</xdr:colOff>
                    <xdr:row>123</xdr:row>
                    <xdr:rowOff>5443</xdr:rowOff>
                  </from>
                  <to>
                    <xdr:col>29</xdr:col>
                    <xdr:colOff>21771</xdr:colOff>
                    <xdr:row>123</xdr:row>
                    <xdr:rowOff>206829</xdr:rowOff>
                  </to>
                </anchor>
              </controlPr>
            </control>
          </mc:Choice>
        </mc:AlternateContent>
        <mc:AlternateContent xmlns:mc="http://schemas.openxmlformats.org/markup-compatibility/2006">
          <mc:Choice Requires="x14">
            <control shapeId="1185" r:id="rId128" name="Check Box 2-2-1-a1">
              <controlPr defaultSize="0" autoFill="0" autoLine="0" autoPict="0">
                <anchor moveWithCells="1">
                  <from>
                    <xdr:col>28</xdr:col>
                    <xdr:colOff>0</xdr:colOff>
                    <xdr:row>76</xdr:row>
                    <xdr:rowOff>54429</xdr:rowOff>
                  </from>
                  <to>
                    <xdr:col>29</xdr:col>
                    <xdr:colOff>16329</xdr:colOff>
                    <xdr:row>76</xdr:row>
                    <xdr:rowOff>195943</xdr:rowOff>
                  </to>
                </anchor>
              </controlPr>
            </control>
          </mc:Choice>
        </mc:AlternateContent>
        <mc:AlternateContent xmlns:mc="http://schemas.openxmlformats.org/markup-compatibility/2006">
          <mc:Choice Requires="x14">
            <control shapeId="1186" r:id="rId129" name="Check Box 2-2-1-a2">
              <controlPr defaultSize="0" autoFill="0" autoLine="0" autoPict="0">
                <anchor moveWithCells="1">
                  <from>
                    <xdr:col>30</xdr:col>
                    <xdr:colOff>59871</xdr:colOff>
                    <xdr:row>76</xdr:row>
                    <xdr:rowOff>54429</xdr:rowOff>
                  </from>
                  <to>
                    <xdr:col>31</xdr:col>
                    <xdr:colOff>92529</xdr:colOff>
                    <xdr:row>76</xdr:row>
                    <xdr:rowOff>195943</xdr:rowOff>
                  </to>
                </anchor>
              </controlPr>
            </control>
          </mc:Choice>
        </mc:AlternateContent>
        <mc:AlternateContent xmlns:mc="http://schemas.openxmlformats.org/markup-compatibility/2006">
          <mc:Choice Requires="x14">
            <control shapeId="1187" r:id="rId130" name="Check Box 2-2-1-a3">
              <controlPr defaultSize="0" autoFill="0" autoLine="0" autoPict="0">
                <anchor moveWithCells="1">
                  <from>
                    <xdr:col>32</xdr:col>
                    <xdr:colOff>136071</xdr:colOff>
                    <xdr:row>76</xdr:row>
                    <xdr:rowOff>54429</xdr:rowOff>
                  </from>
                  <to>
                    <xdr:col>34</xdr:col>
                    <xdr:colOff>0</xdr:colOff>
                    <xdr:row>76</xdr:row>
                    <xdr:rowOff>195943</xdr:rowOff>
                  </to>
                </anchor>
              </controlPr>
            </control>
          </mc:Choice>
        </mc:AlternateContent>
        <mc:AlternateContent xmlns:mc="http://schemas.openxmlformats.org/markup-compatibility/2006">
          <mc:Choice Requires="x14">
            <control shapeId="1188" r:id="rId131" name="Check Box 2-2-1-a4">
              <controlPr defaultSize="0" autoFill="0" autoLine="0" autoPict="0">
                <anchor moveWithCells="1">
                  <from>
                    <xdr:col>35</xdr:col>
                    <xdr:colOff>21771</xdr:colOff>
                    <xdr:row>76</xdr:row>
                    <xdr:rowOff>54429</xdr:rowOff>
                  </from>
                  <to>
                    <xdr:col>36</xdr:col>
                    <xdr:colOff>32657</xdr:colOff>
                    <xdr:row>76</xdr:row>
                    <xdr:rowOff>206829</xdr:rowOff>
                  </to>
                </anchor>
              </controlPr>
            </control>
          </mc:Choice>
        </mc:AlternateContent>
        <mc:AlternateContent xmlns:mc="http://schemas.openxmlformats.org/markup-compatibility/2006">
          <mc:Choice Requires="x14">
            <control shapeId="1189" r:id="rId132" name="Check Box 2-2-1-a5">
              <controlPr defaultSize="0" autoFill="0" autoLine="0" autoPict="0">
                <anchor moveWithCells="1">
                  <from>
                    <xdr:col>28</xdr:col>
                    <xdr:colOff>0</xdr:colOff>
                    <xdr:row>77</xdr:row>
                    <xdr:rowOff>21771</xdr:rowOff>
                  </from>
                  <to>
                    <xdr:col>29</xdr:col>
                    <xdr:colOff>16329</xdr:colOff>
                    <xdr:row>77</xdr:row>
                    <xdr:rowOff>212271</xdr:rowOff>
                  </to>
                </anchor>
              </controlPr>
            </control>
          </mc:Choice>
        </mc:AlternateContent>
        <mc:AlternateContent xmlns:mc="http://schemas.openxmlformats.org/markup-compatibility/2006">
          <mc:Choice Requires="x14">
            <control shapeId="1190" r:id="rId133" name="Check Box 2-2-152-a1">
              <controlPr defaultSize="0" autoFill="0" autoLine="0" autoPict="0">
                <anchor moveWithCells="1">
                  <from>
                    <xdr:col>28</xdr:col>
                    <xdr:colOff>0</xdr:colOff>
                    <xdr:row>124</xdr:row>
                    <xdr:rowOff>43543</xdr:rowOff>
                  </from>
                  <to>
                    <xdr:col>29</xdr:col>
                    <xdr:colOff>21771</xdr:colOff>
                    <xdr:row>124</xdr:row>
                    <xdr:rowOff>190500</xdr:rowOff>
                  </to>
                </anchor>
              </controlPr>
            </control>
          </mc:Choice>
        </mc:AlternateContent>
        <mc:AlternateContent xmlns:mc="http://schemas.openxmlformats.org/markup-compatibility/2006">
          <mc:Choice Requires="x14">
            <control shapeId="1191" r:id="rId134" name="Check Box 2-2-152-a2">
              <controlPr defaultSize="0" autoFill="0" autoLine="0" autoPict="0">
                <anchor moveWithCells="1">
                  <from>
                    <xdr:col>30</xdr:col>
                    <xdr:colOff>59871</xdr:colOff>
                    <xdr:row>124</xdr:row>
                    <xdr:rowOff>43543</xdr:rowOff>
                  </from>
                  <to>
                    <xdr:col>31</xdr:col>
                    <xdr:colOff>97971</xdr:colOff>
                    <xdr:row>124</xdr:row>
                    <xdr:rowOff>190500</xdr:rowOff>
                  </to>
                </anchor>
              </controlPr>
            </control>
          </mc:Choice>
        </mc:AlternateContent>
        <mc:AlternateContent xmlns:mc="http://schemas.openxmlformats.org/markup-compatibility/2006">
          <mc:Choice Requires="x14">
            <control shapeId="1192" r:id="rId135" name="Check Box 2-2-152-a3">
              <controlPr defaultSize="0" autoFill="0" autoLine="0" autoPict="0">
                <anchor moveWithCells="1">
                  <from>
                    <xdr:col>32</xdr:col>
                    <xdr:colOff>130629</xdr:colOff>
                    <xdr:row>124</xdr:row>
                    <xdr:rowOff>54429</xdr:rowOff>
                  </from>
                  <to>
                    <xdr:col>34</xdr:col>
                    <xdr:colOff>38100</xdr:colOff>
                    <xdr:row>124</xdr:row>
                    <xdr:rowOff>152400</xdr:rowOff>
                  </to>
                </anchor>
              </controlPr>
            </control>
          </mc:Choice>
        </mc:AlternateContent>
        <mc:AlternateContent xmlns:mc="http://schemas.openxmlformats.org/markup-compatibility/2006">
          <mc:Choice Requires="x14">
            <control shapeId="1193" r:id="rId136" name="Check Box 2-2-152-a4">
              <controlPr defaultSize="0" autoFill="0" autoLine="0" autoPict="0">
                <anchor moveWithCells="1">
                  <from>
                    <xdr:col>35</xdr:col>
                    <xdr:colOff>54429</xdr:colOff>
                    <xdr:row>124</xdr:row>
                    <xdr:rowOff>43543</xdr:rowOff>
                  </from>
                  <to>
                    <xdr:col>36</xdr:col>
                    <xdr:colOff>59871</xdr:colOff>
                    <xdr:row>124</xdr:row>
                    <xdr:rowOff>190500</xdr:rowOff>
                  </to>
                </anchor>
              </controlPr>
            </control>
          </mc:Choice>
        </mc:AlternateContent>
        <mc:AlternateContent xmlns:mc="http://schemas.openxmlformats.org/markup-compatibility/2006">
          <mc:Choice Requires="x14">
            <control shapeId="1194" r:id="rId137" name="Check Box 2-2-152-a5">
              <controlPr defaultSize="0" autoFill="0" autoLine="0" autoPict="0">
                <anchor moveWithCells="1">
                  <from>
                    <xdr:col>28</xdr:col>
                    <xdr:colOff>0</xdr:colOff>
                    <xdr:row>125</xdr:row>
                    <xdr:rowOff>5443</xdr:rowOff>
                  </from>
                  <to>
                    <xdr:col>29</xdr:col>
                    <xdr:colOff>21771</xdr:colOff>
                    <xdr:row>125</xdr:row>
                    <xdr:rowOff>206829</xdr:rowOff>
                  </to>
                </anchor>
              </controlPr>
            </control>
          </mc:Choice>
        </mc:AlternateContent>
        <mc:AlternateContent xmlns:mc="http://schemas.openxmlformats.org/markup-compatibility/2006">
          <mc:Choice Requires="x14">
            <control shapeId="1195" r:id="rId138" name="Check Box 2-2-152-b1">
              <controlPr defaultSize="0" autoFill="0" autoLine="0" autoPict="0">
                <anchor moveWithCells="1">
                  <from>
                    <xdr:col>28</xdr:col>
                    <xdr:colOff>0</xdr:colOff>
                    <xdr:row>126</xdr:row>
                    <xdr:rowOff>43543</xdr:rowOff>
                  </from>
                  <to>
                    <xdr:col>29</xdr:col>
                    <xdr:colOff>21771</xdr:colOff>
                    <xdr:row>126</xdr:row>
                    <xdr:rowOff>190500</xdr:rowOff>
                  </to>
                </anchor>
              </controlPr>
            </control>
          </mc:Choice>
        </mc:AlternateContent>
        <mc:AlternateContent xmlns:mc="http://schemas.openxmlformats.org/markup-compatibility/2006">
          <mc:Choice Requires="x14">
            <control shapeId="1196" r:id="rId139" name="Check Box 2-2-152-b2">
              <controlPr defaultSize="0" autoFill="0" autoLine="0" autoPict="0">
                <anchor moveWithCells="1">
                  <from>
                    <xdr:col>30</xdr:col>
                    <xdr:colOff>59871</xdr:colOff>
                    <xdr:row>126</xdr:row>
                    <xdr:rowOff>43543</xdr:rowOff>
                  </from>
                  <to>
                    <xdr:col>31</xdr:col>
                    <xdr:colOff>97971</xdr:colOff>
                    <xdr:row>126</xdr:row>
                    <xdr:rowOff>190500</xdr:rowOff>
                  </to>
                </anchor>
              </controlPr>
            </control>
          </mc:Choice>
        </mc:AlternateContent>
        <mc:AlternateContent xmlns:mc="http://schemas.openxmlformats.org/markup-compatibility/2006">
          <mc:Choice Requires="x14">
            <control shapeId="1197" r:id="rId140" name="Check Box 2-2-152-b3">
              <controlPr defaultSize="0" autoFill="0" autoLine="0" autoPict="0">
                <anchor moveWithCells="1">
                  <from>
                    <xdr:col>32</xdr:col>
                    <xdr:colOff>136071</xdr:colOff>
                    <xdr:row>126</xdr:row>
                    <xdr:rowOff>43543</xdr:rowOff>
                  </from>
                  <to>
                    <xdr:col>34</xdr:col>
                    <xdr:colOff>0</xdr:colOff>
                    <xdr:row>126</xdr:row>
                    <xdr:rowOff>190500</xdr:rowOff>
                  </to>
                </anchor>
              </controlPr>
            </control>
          </mc:Choice>
        </mc:AlternateContent>
        <mc:AlternateContent xmlns:mc="http://schemas.openxmlformats.org/markup-compatibility/2006">
          <mc:Choice Requires="x14">
            <control shapeId="1198" r:id="rId141" name="Check Box 2-2-152-b4">
              <controlPr defaultSize="0" autoFill="0" autoLine="0" autoPict="0">
                <anchor moveWithCells="1">
                  <from>
                    <xdr:col>35</xdr:col>
                    <xdr:colOff>54429</xdr:colOff>
                    <xdr:row>126</xdr:row>
                    <xdr:rowOff>43543</xdr:rowOff>
                  </from>
                  <to>
                    <xdr:col>36</xdr:col>
                    <xdr:colOff>59871</xdr:colOff>
                    <xdr:row>126</xdr:row>
                    <xdr:rowOff>190500</xdr:rowOff>
                  </to>
                </anchor>
              </controlPr>
            </control>
          </mc:Choice>
        </mc:AlternateContent>
        <mc:AlternateContent xmlns:mc="http://schemas.openxmlformats.org/markup-compatibility/2006">
          <mc:Choice Requires="x14">
            <control shapeId="1199" r:id="rId142" name="Check Box 2-2-152-b5">
              <controlPr defaultSize="0" autoFill="0" autoLine="0" autoPict="0">
                <anchor moveWithCells="1">
                  <from>
                    <xdr:col>28</xdr:col>
                    <xdr:colOff>0</xdr:colOff>
                    <xdr:row>127</xdr:row>
                    <xdr:rowOff>5443</xdr:rowOff>
                  </from>
                  <to>
                    <xdr:col>29</xdr:col>
                    <xdr:colOff>21771</xdr:colOff>
                    <xdr:row>127</xdr:row>
                    <xdr:rowOff>206829</xdr:rowOff>
                  </to>
                </anchor>
              </controlPr>
            </control>
          </mc:Choice>
        </mc:AlternateContent>
        <mc:AlternateContent xmlns:mc="http://schemas.openxmlformats.org/markup-compatibility/2006">
          <mc:Choice Requires="x14">
            <control shapeId="1200" r:id="rId143" name="Check Box 2-2-153-a1">
              <controlPr defaultSize="0" autoFill="0" autoLine="0" autoPict="0">
                <anchor moveWithCells="1">
                  <from>
                    <xdr:col>28</xdr:col>
                    <xdr:colOff>0</xdr:colOff>
                    <xdr:row>128</xdr:row>
                    <xdr:rowOff>43543</xdr:rowOff>
                  </from>
                  <to>
                    <xdr:col>29</xdr:col>
                    <xdr:colOff>21771</xdr:colOff>
                    <xdr:row>128</xdr:row>
                    <xdr:rowOff>190500</xdr:rowOff>
                  </to>
                </anchor>
              </controlPr>
            </control>
          </mc:Choice>
        </mc:AlternateContent>
        <mc:AlternateContent xmlns:mc="http://schemas.openxmlformats.org/markup-compatibility/2006">
          <mc:Choice Requires="x14">
            <control shapeId="1201" r:id="rId144" name="Check Box 2-2-153-a2">
              <controlPr defaultSize="0" autoFill="0" autoLine="0" autoPict="0">
                <anchor moveWithCells="1">
                  <from>
                    <xdr:col>30</xdr:col>
                    <xdr:colOff>59871</xdr:colOff>
                    <xdr:row>128</xdr:row>
                    <xdr:rowOff>43543</xdr:rowOff>
                  </from>
                  <to>
                    <xdr:col>31</xdr:col>
                    <xdr:colOff>97971</xdr:colOff>
                    <xdr:row>128</xdr:row>
                    <xdr:rowOff>190500</xdr:rowOff>
                  </to>
                </anchor>
              </controlPr>
            </control>
          </mc:Choice>
        </mc:AlternateContent>
        <mc:AlternateContent xmlns:mc="http://schemas.openxmlformats.org/markup-compatibility/2006">
          <mc:Choice Requires="x14">
            <control shapeId="1202" r:id="rId145" name="Check Box 2-2-153-a3">
              <controlPr defaultSize="0" autoFill="0" autoLine="0" autoPict="0">
                <anchor moveWithCells="1">
                  <from>
                    <xdr:col>32</xdr:col>
                    <xdr:colOff>136071</xdr:colOff>
                    <xdr:row>128</xdr:row>
                    <xdr:rowOff>43543</xdr:rowOff>
                  </from>
                  <to>
                    <xdr:col>34</xdr:col>
                    <xdr:colOff>38100</xdr:colOff>
                    <xdr:row>128</xdr:row>
                    <xdr:rowOff>168729</xdr:rowOff>
                  </to>
                </anchor>
              </controlPr>
            </control>
          </mc:Choice>
        </mc:AlternateContent>
        <mc:AlternateContent xmlns:mc="http://schemas.openxmlformats.org/markup-compatibility/2006">
          <mc:Choice Requires="x14">
            <control shapeId="1203" r:id="rId146" name="Check Box 2-2-153-a4">
              <controlPr defaultSize="0" autoFill="0" autoLine="0" autoPict="0">
                <anchor moveWithCells="1">
                  <from>
                    <xdr:col>35</xdr:col>
                    <xdr:colOff>54429</xdr:colOff>
                    <xdr:row>128</xdr:row>
                    <xdr:rowOff>43543</xdr:rowOff>
                  </from>
                  <to>
                    <xdr:col>36</xdr:col>
                    <xdr:colOff>59871</xdr:colOff>
                    <xdr:row>128</xdr:row>
                    <xdr:rowOff>206829</xdr:rowOff>
                  </to>
                </anchor>
              </controlPr>
            </control>
          </mc:Choice>
        </mc:AlternateContent>
        <mc:AlternateContent xmlns:mc="http://schemas.openxmlformats.org/markup-compatibility/2006">
          <mc:Choice Requires="x14">
            <control shapeId="1204" r:id="rId147" name="Check Box 2-2-153-a5">
              <controlPr defaultSize="0" autoFill="0" autoLine="0" autoPict="0">
                <anchor moveWithCells="1">
                  <from>
                    <xdr:col>28</xdr:col>
                    <xdr:colOff>0</xdr:colOff>
                    <xdr:row>129</xdr:row>
                    <xdr:rowOff>5443</xdr:rowOff>
                  </from>
                  <to>
                    <xdr:col>29</xdr:col>
                    <xdr:colOff>21771</xdr:colOff>
                    <xdr:row>129</xdr:row>
                    <xdr:rowOff>206829</xdr:rowOff>
                  </to>
                </anchor>
              </controlPr>
            </control>
          </mc:Choice>
        </mc:AlternateContent>
        <mc:AlternateContent xmlns:mc="http://schemas.openxmlformats.org/markup-compatibility/2006">
          <mc:Choice Requires="x14">
            <control shapeId="1205" r:id="rId148" name="Check Box 2-2-153-b1">
              <controlPr defaultSize="0" autoFill="0" autoLine="0" autoPict="0">
                <anchor moveWithCells="1">
                  <from>
                    <xdr:col>28</xdr:col>
                    <xdr:colOff>0</xdr:colOff>
                    <xdr:row>130</xdr:row>
                    <xdr:rowOff>43543</xdr:rowOff>
                  </from>
                  <to>
                    <xdr:col>29</xdr:col>
                    <xdr:colOff>21771</xdr:colOff>
                    <xdr:row>130</xdr:row>
                    <xdr:rowOff>190500</xdr:rowOff>
                  </to>
                </anchor>
              </controlPr>
            </control>
          </mc:Choice>
        </mc:AlternateContent>
        <mc:AlternateContent xmlns:mc="http://schemas.openxmlformats.org/markup-compatibility/2006">
          <mc:Choice Requires="x14">
            <control shapeId="1206" r:id="rId149" name="Check Box 2-2-153-b2">
              <controlPr defaultSize="0" autoFill="0" autoLine="0" autoPict="0">
                <anchor moveWithCells="1">
                  <from>
                    <xdr:col>30</xdr:col>
                    <xdr:colOff>59871</xdr:colOff>
                    <xdr:row>130</xdr:row>
                    <xdr:rowOff>43543</xdr:rowOff>
                  </from>
                  <to>
                    <xdr:col>31</xdr:col>
                    <xdr:colOff>97971</xdr:colOff>
                    <xdr:row>130</xdr:row>
                    <xdr:rowOff>190500</xdr:rowOff>
                  </to>
                </anchor>
              </controlPr>
            </control>
          </mc:Choice>
        </mc:AlternateContent>
        <mc:AlternateContent xmlns:mc="http://schemas.openxmlformats.org/markup-compatibility/2006">
          <mc:Choice Requires="x14">
            <control shapeId="1207" r:id="rId150" name="Check Box 2-2-153-b3">
              <controlPr defaultSize="0" autoFill="0" autoLine="0" autoPict="0">
                <anchor moveWithCells="1">
                  <from>
                    <xdr:col>32</xdr:col>
                    <xdr:colOff>136071</xdr:colOff>
                    <xdr:row>130</xdr:row>
                    <xdr:rowOff>43543</xdr:rowOff>
                  </from>
                  <to>
                    <xdr:col>34</xdr:col>
                    <xdr:colOff>0</xdr:colOff>
                    <xdr:row>130</xdr:row>
                    <xdr:rowOff>190500</xdr:rowOff>
                  </to>
                </anchor>
              </controlPr>
            </control>
          </mc:Choice>
        </mc:AlternateContent>
        <mc:AlternateContent xmlns:mc="http://schemas.openxmlformats.org/markup-compatibility/2006">
          <mc:Choice Requires="x14">
            <control shapeId="1208" r:id="rId151" name="Check Box 2-2-153-b4">
              <controlPr defaultSize="0" autoFill="0" autoLine="0" autoPict="0">
                <anchor moveWithCells="1">
                  <from>
                    <xdr:col>35</xdr:col>
                    <xdr:colOff>54429</xdr:colOff>
                    <xdr:row>130</xdr:row>
                    <xdr:rowOff>43543</xdr:rowOff>
                  </from>
                  <to>
                    <xdr:col>36</xdr:col>
                    <xdr:colOff>59871</xdr:colOff>
                    <xdr:row>130</xdr:row>
                    <xdr:rowOff>190500</xdr:rowOff>
                  </to>
                </anchor>
              </controlPr>
            </control>
          </mc:Choice>
        </mc:AlternateContent>
        <mc:AlternateContent xmlns:mc="http://schemas.openxmlformats.org/markup-compatibility/2006">
          <mc:Choice Requires="x14">
            <control shapeId="1209" r:id="rId152" name="Check Box 2-2-153-b5">
              <controlPr defaultSize="0" autoFill="0" autoLine="0" autoPict="0">
                <anchor moveWithCells="1">
                  <from>
                    <xdr:col>28</xdr:col>
                    <xdr:colOff>0</xdr:colOff>
                    <xdr:row>131</xdr:row>
                    <xdr:rowOff>5443</xdr:rowOff>
                  </from>
                  <to>
                    <xdr:col>29</xdr:col>
                    <xdr:colOff>21771</xdr:colOff>
                    <xdr:row>131</xdr:row>
                    <xdr:rowOff>206829</xdr:rowOff>
                  </to>
                </anchor>
              </controlPr>
            </control>
          </mc:Choice>
        </mc:AlternateContent>
        <mc:AlternateContent xmlns:mc="http://schemas.openxmlformats.org/markup-compatibility/2006">
          <mc:Choice Requires="x14">
            <control shapeId="1220" r:id="rId153" name="Check Box 2-2-154-a1">
              <controlPr defaultSize="0" autoFill="0" autoLine="0" autoPict="0">
                <anchor moveWithCells="1">
                  <from>
                    <xdr:col>28</xdr:col>
                    <xdr:colOff>0</xdr:colOff>
                    <xdr:row>132</xdr:row>
                    <xdr:rowOff>43543</xdr:rowOff>
                  </from>
                  <to>
                    <xdr:col>29</xdr:col>
                    <xdr:colOff>21771</xdr:colOff>
                    <xdr:row>132</xdr:row>
                    <xdr:rowOff>190500</xdr:rowOff>
                  </to>
                </anchor>
              </controlPr>
            </control>
          </mc:Choice>
        </mc:AlternateContent>
        <mc:AlternateContent xmlns:mc="http://schemas.openxmlformats.org/markup-compatibility/2006">
          <mc:Choice Requires="x14">
            <control shapeId="1221" r:id="rId154" name="Check Box 2-2-154-a2">
              <controlPr defaultSize="0" autoFill="0" autoLine="0" autoPict="0">
                <anchor moveWithCells="1">
                  <from>
                    <xdr:col>30</xdr:col>
                    <xdr:colOff>59871</xdr:colOff>
                    <xdr:row>132</xdr:row>
                    <xdr:rowOff>43543</xdr:rowOff>
                  </from>
                  <to>
                    <xdr:col>31</xdr:col>
                    <xdr:colOff>97971</xdr:colOff>
                    <xdr:row>132</xdr:row>
                    <xdr:rowOff>190500</xdr:rowOff>
                  </to>
                </anchor>
              </controlPr>
            </control>
          </mc:Choice>
        </mc:AlternateContent>
        <mc:AlternateContent xmlns:mc="http://schemas.openxmlformats.org/markup-compatibility/2006">
          <mc:Choice Requires="x14">
            <control shapeId="1222" r:id="rId155" name="Check Box 2-2-154-a3">
              <controlPr defaultSize="0" autoFill="0" autoLine="0" autoPict="0">
                <anchor moveWithCells="1">
                  <from>
                    <xdr:col>32</xdr:col>
                    <xdr:colOff>130629</xdr:colOff>
                    <xdr:row>132</xdr:row>
                    <xdr:rowOff>43543</xdr:rowOff>
                  </from>
                  <to>
                    <xdr:col>33</xdr:col>
                    <xdr:colOff>136071</xdr:colOff>
                    <xdr:row>132</xdr:row>
                    <xdr:rowOff>190500</xdr:rowOff>
                  </to>
                </anchor>
              </controlPr>
            </control>
          </mc:Choice>
        </mc:AlternateContent>
        <mc:AlternateContent xmlns:mc="http://schemas.openxmlformats.org/markup-compatibility/2006">
          <mc:Choice Requires="x14">
            <control shapeId="1223" r:id="rId156" name="Check Box 2-2-154-a4">
              <controlPr defaultSize="0" autoFill="0" autoLine="0" autoPict="0">
                <anchor moveWithCells="1">
                  <from>
                    <xdr:col>35</xdr:col>
                    <xdr:colOff>54429</xdr:colOff>
                    <xdr:row>132</xdr:row>
                    <xdr:rowOff>43543</xdr:rowOff>
                  </from>
                  <to>
                    <xdr:col>36</xdr:col>
                    <xdr:colOff>59871</xdr:colOff>
                    <xdr:row>132</xdr:row>
                    <xdr:rowOff>206829</xdr:rowOff>
                  </to>
                </anchor>
              </controlPr>
            </control>
          </mc:Choice>
        </mc:AlternateContent>
        <mc:AlternateContent xmlns:mc="http://schemas.openxmlformats.org/markup-compatibility/2006">
          <mc:Choice Requires="x14">
            <control shapeId="1224" r:id="rId157" name="Check Box 2-2-154-a5">
              <controlPr defaultSize="0" autoFill="0" autoLine="0" autoPict="0">
                <anchor moveWithCells="1">
                  <from>
                    <xdr:col>28</xdr:col>
                    <xdr:colOff>0</xdr:colOff>
                    <xdr:row>133</xdr:row>
                    <xdr:rowOff>5443</xdr:rowOff>
                  </from>
                  <to>
                    <xdr:col>29</xdr:col>
                    <xdr:colOff>21771</xdr:colOff>
                    <xdr:row>133</xdr:row>
                    <xdr:rowOff>206829</xdr:rowOff>
                  </to>
                </anchor>
              </controlPr>
            </control>
          </mc:Choice>
        </mc:AlternateContent>
        <mc:AlternateContent xmlns:mc="http://schemas.openxmlformats.org/markup-compatibility/2006">
          <mc:Choice Requires="x14">
            <control shapeId="1225" r:id="rId158" name="Check Box 2-2-154-b1">
              <controlPr defaultSize="0" autoFill="0" autoLine="0" autoPict="0">
                <anchor moveWithCells="1">
                  <from>
                    <xdr:col>28</xdr:col>
                    <xdr:colOff>0</xdr:colOff>
                    <xdr:row>134</xdr:row>
                    <xdr:rowOff>43543</xdr:rowOff>
                  </from>
                  <to>
                    <xdr:col>29</xdr:col>
                    <xdr:colOff>21771</xdr:colOff>
                    <xdr:row>134</xdr:row>
                    <xdr:rowOff>190500</xdr:rowOff>
                  </to>
                </anchor>
              </controlPr>
            </control>
          </mc:Choice>
        </mc:AlternateContent>
        <mc:AlternateContent xmlns:mc="http://schemas.openxmlformats.org/markup-compatibility/2006">
          <mc:Choice Requires="x14">
            <control shapeId="1226" r:id="rId159" name="Check Box 2-2-154-b2">
              <controlPr defaultSize="0" autoFill="0" autoLine="0" autoPict="0">
                <anchor moveWithCells="1">
                  <from>
                    <xdr:col>30</xdr:col>
                    <xdr:colOff>59871</xdr:colOff>
                    <xdr:row>134</xdr:row>
                    <xdr:rowOff>43543</xdr:rowOff>
                  </from>
                  <to>
                    <xdr:col>31</xdr:col>
                    <xdr:colOff>97971</xdr:colOff>
                    <xdr:row>134</xdr:row>
                    <xdr:rowOff>190500</xdr:rowOff>
                  </to>
                </anchor>
              </controlPr>
            </control>
          </mc:Choice>
        </mc:AlternateContent>
        <mc:AlternateContent xmlns:mc="http://schemas.openxmlformats.org/markup-compatibility/2006">
          <mc:Choice Requires="x14">
            <control shapeId="1227" r:id="rId160" name="Check Box 2-2-154-b3">
              <controlPr defaultSize="0" autoFill="0" autoLine="0" autoPict="0">
                <anchor moveWithCells="1">
                  <from>
                    <xdr:col>32</xdr:col>
                    <xdr:colOff>136071</xdr:colOff>
                    <xdr:row>134</xdr:row>
                    <xdr:rowOff>43543</xdr:rowOff>
                  </from>
                  <to>
                    <xdr:col>34</xdr:col>
                    <xdr:colOff>0</xdr:colOff>
                    <xdr:row>134</xdr:row>
                    <xdr:rowOff>190500</xdr:rowOff>
                  </to>
                </anchor>
              </controlPr>
            </control>
          </mc:Choice>
        </mc:AlternateContent>
        <mc:AlternateContent xmlns:mc="http://schemas.openxmlformats.org/markup-compatibility/2006">
          <mc:Choice Requires="x14">
            <control shapeId="1228" r:id="rId161" name="Check Box 2-2-154-b4">
              <controlPr defaultSize="0" autoFill="0" autoLine="0" autoPict="0">
                <anchor moveWithCells="1">
                  <from>
                    <xdr:col>35</xdr:col>
                    <xdr:colOff>54429</xdr:colOff>
                    <xdr:row>134</xdr:row>
                    <xdr:rowOff>43543</xdr:rowOff>
                  </from>
                  <to>
                    <xdr:col>36</xdr:col>
                    <xdr:colOff>59871</xdr:colOff>
                    <xdr:row>134</xdr:row>
                    <xdr:rowOff>190500</xdr:rowOff>
                  </to>
                </anchor>
              </controlPr>
            </control>
          </mc:Choice>
        </mc:AlternateContent>
        <mc:AlternateContent xmlns:mc="http://schemas.openxmlformats.org/markup-compatibility/2006">
          <mc:Choice Requires="x14">
            <control shapeId="1229" r:id="rId162" name="Check Box 2-2-154-b5">
              <controlPr defaultSize="0" autoFill="0" autoLine="0" autoPict="0">
                <anchor moveWithCells="1">
                  <from>
                    <xdr:col>28</xdr:col>
                    <xdr:colOff>0</xdr:colOff>
                    <xdr:row>135</xdr:row>
                    <xdr:rowOff>5443</xdr:rowOff>
                  </from>
                  <to>
                    <xdr:col>29</xdr:col>
                    <xdr:colOff>21771</xdr:colOff>
                    <xdr:row>135</xdr:row>
                    <xdr:rowOff>206829</xdr:rowOff>
                  </to>
                </anchor>
              </controlPr>
            </control>
          </mc:Choice>
        </mc:AlternateContent>
        <mc:AlternateContent xmlns:mc="http://schemas.openxmlformats.org/markup-compatibility/2006">
          <mc:Choice Requires="x14">
            <control shapeId="1234" r:id="rId163" name="Check Box 2-2-16-a1">
              <controlPr defaultSize="0" autoFill="0" autoLine="0" autoPict="0">
                <anchor moveWithCells="1">
                  <from>
                    <xdr:col>28</xdr:col>
                    <xdr:colOff>0</xdr:colOff>
                    <xdr:row>136</xdr:row>
                    <xdr:rowOff>54429</xdr:rowOff>
                  </from>
                  <to>
                    <xdr:col>29</xdr:col>
                    <xdr:colOff>21771</xdr:colOff>
                    <xdr:row>136</xdr:row>
                    <xdr:rowOff>250371</xdr:rowOff>
                  </to>
                </anchor>
              </controlPr>
            </control>
          </mc:Choice>
        </mc:AlternateContent>
        <mc:AlternateContent xmlns:mc="http://schemas.openxmlformats.org/markup-compatibility/2006">
          <mc:Choice Requires="x14">
            <control shapeId="1235" r:id="rId164" name="Check Box 2-2-16-a2">
              <controlPr defaultSize="0" autoFill="0" autoLine="0" autoPict="0">
                <anchor moveWithCells="1">
                  <from>
                    <xdr:col>31</xdr:col>
                    <xdr:colOff>21771</xdr:colOff>
                    <xdr:row>136</xdr:row>
                    <xdr:rowOff>54429</xdr:rowOff>
                  </from>
                  <to>
                    <xdr:col>32</xdr:col>
                    <xdr:colOff>38100</xdr:colOff>
                    <xdr:row>136</xdr:row>
                    <xdr:rowOff>250371</xdr:rowOff>
                  </to>
                </anchor>
              </controlPr>
            </control>
          </mc:Choice>
        </mc:AlternateContent>
        <mc:AlternateContent xmlns:mc="http://schemas.openxmlformats.org/markup-compatibility/2006">
          <mc:Choice Requires="x14">
            <control shapeId="1236" r:id="rId165" name="Check Box 2-2-16-a3">
              <controlPr defaultSize="0" autoFill="0" autoLine="0" autoPict="0">
                <anchor moveWithCells="1">
                  <from>
                    <xdr:col>34</xdr:col>
                    <xdr:colOff>54429</xdr:colOff>
                    <xdr:row>136</xdr:row>
                    <xdr:rowOff>54429</xdr:rowOff>
                  </from>
                  <to>
                    <xdr:col>35</xdr:col>
                    <xdr:colOff>76200</xdr:colOff>
                    <xdr:row>136</xdr:row>
                    <xdr:rowOff>250371</xdr:rowOff>
                  </to>
                </anchor>
              </controlPr>
            </control>
          </mc:Choice>
        </mc:AlternateContent>
        <mc:AlternateContent xmlns:mc="http://schemas.openxmlformats.org/markup-compatibility/2006">
          <mc:Choice Requires="x14">
            <control shapeId="1237" r:id="rId166" name="Check Box 2-2-16-b1">
              <controlPr defaultSize="0" autoFill="0" autoLine="0" autoPict="0">
                <anchor moveWithCells="1">
                  <from>
                    <xdr:col>28</xdr:col>
                    <xdr:colOff>0</xdr:colOff>
                    <xdr:row>137</xdr:row>
                    <xdr:rowOff>54429</xdr:rowOff>
                  </from>
                  <to>
                    <xdr:col>29</xdr:col>
                    <xdr:colOff>21771</xdr:colOff>
                    <xdr:row>137</xdr:row>
                    <xdr:rowOff>250371</xdr:rowOff>
                  </to>
                </anchor>
              </controlPr>
            </control>
          </mc:Choice>
        </mc:AlternateContent>
        <mc:AlternateContent xmlns:mc="http://schemas.openxmlformats.org/markup-compatibility/2006">
          <mc:Choice Requires="x14">
            <control shapeId="1238" r:id="rId167" name="Check Box 2-2-16-b2">
              <controlPr defaultSize="0" autoFill="0" autoLine="0" autoPict="0">
                <anchor moveWithCells="1">
                  <from>
                    <xdr:col>31</xdr:col>
                    <xdr:colOff>21771</xdr:colOff>
                    <xdr:row>137</xdr:row>
                    <xdr:rowOff>54429</xdr:rowOff>
                  </from>
                  <to>
                    <xdr:col>32</xdr:col>
                    <xdr:colOff>38100</xdr:colOff>
                    <xdr:row>137</xdr:row>
                    <xdr:rowOff>250371</xdr:rowOff>
                  </to>
                </anchor>
              </controlPr>
            </control>
          </mc:Choice>
        </mc:AlternateContent>
        <mc:AlternateContent xmlns:mc="http://schemas.openxmlformats.org/markup-compatibility/2006">
          <mc:Choice Requires="x14">
            <control shapeId="1239" r:id="rId168" name="Check Box 2-2-16-b3">
              <controlPr defaultSize="0" autoFill="0" autoLine="0" autoPict="0">
                <anchor moveWithCells="1">
                  <from>
                    <xdr:col>34</xdr:col>
                    <xdr:colOff>54429</xdr:colOff>
                    <xdr:row>137</xdr:row>
                    <xdr:rowOff>54429</xdr:rowOff>
                  </from>
                  <to>
                    <xdr:col>35</xdr:col>
                    <xdr:colOff>76200</xdr:colOff>
                    <xdr:row>137</xdr:row>
                    <xdr:rowOff>250371</xdr:rowOff>
                  </to>
                </anchor>
              </controlPr>
            </control>
          </mc:Choice>
        </mc:AlternateContent>
        <mc:AlternateContent xmlns:mc="http://schemas.openxmlformats.org/markup-compatibility/2006">
          <mc:Choice Requires="x14">
            <control shapeId="1240" r:id="rId169" name="Check Box 2-2-17-a1">
              <controlPr defaultSize="0" autoFill="0" autoLine="0" autoPict="0">
                <anchor moveWithCells="1">
                  <from>
                    <xdr:col>28</xdr:col>
                    <xdr:colOff>0</xdr:colOff>
                    <xdr:row>138</xdr:row>
                    <xdr:rowOff>54429</xdr:rowOff>
                  </from>
                  <to>
                    <xdr:col>29</xdr:col>
                    <xdr:colOff>21771</xdr:colOff>
                    <xdr:row>138</xdr:row>
                    <xdr:rowOff>250371</xdr:rowOff>
                  </to>
                </anchor>
              </controlPr>
            </control>
          </mc:Choice>
        </mc:AlternateContent>
        <mc:AlternateContent xmlns:mc="http://schemas.openxmlformats.org/markup-compatibility/2006">
          <mc:Choice Requires="x14">
            <control shapeId="1241" r:id="rId170" name="Check Box 2-2-17-a2">
              <controlPr defaultSize="0" autoFill="0" autoLine="0" autoPict="0">
                <anchor moveWithCells="1">
                  <from>
                    <xdr:col>31</xdr:col>
                    <xdr:colOff>21771</xdr:colOff>
                    <xdr:row>138</xdr:row>
                    <xdr:rowOff>54429</xdr:rowOff>
                  </from>
                  <to>
                    <xdr:col>32</xdr:col>
                    <xdr:colOff>38100</xdr:colOff>
                    <xdr:row>138</xdr:row>
                    <xdr:rowOff>250371</xdr:rowOff>
                  </to>
                </anchor>
              </controlPr>
            </control>
          </mc:Choice>
        </mc:AlternateContent>
        <mc:AlternateContent xmlns:mc="http://schemas.openxmlformats.org/markup-compatibility/2006">
          <mc:Choice Requires="x14">
            <control shapeId="1242" r:id="rId171" name="Check Box 2-2-17-a3">
              <controlPr defaultSize="0" autoFill="0" autoLine="0" autoPict="0">
                <anchor moveWithCells="1">
                  <from>
                    <xdr:col>34</xdr:col>
                    <xdr:colOff>54429</xdr:colOff>
                    <xdr:row>138</xdr:row>
                    <xdr:rowOff>54429</xdr:rowOff>
                  </from>
                  <to>
                    <xdr:col>35</xdr:col>
                    <xdr:colOff>76200</xdr:colOff>
                    <xdr:row>138</xdr:row>
                    <xdr:rowOff>250371</xdr:rowOff>
                  </to>
                </anchor>
              </controlPr>
            </control>
          </mc:Choice>
        </mc:AlternateContent>
        <mc:AlternateContent xmlns:mc="http://schemas.openxmlformats.org/markup-compatibility/2006">
          <mc:Choice Requires="x14">
            <control shapeId="1243" r:id="rId172" name="Check Box 2-2-17-b1">
              <controlPr defaultSize="0" autoFill="0" autoLine="0" autoPict="0">
                <anchor moveWithCells="1">
                  <from>
                    <xdr:col>28</xdr:col>
                    <xdr:colOff>0</xdr:colOff>
                    <xdr:row>139</xdr:row>
                    <xdr:rowOff>54429</xdr:rowOff>
                  </from>
                  <to>
                    <xdr:col>29</xdr:col>
                    <xdr:colOff>21771</xdr:colOff>
                    <xdr:row>139</xdr:row>
                    <xdr:rowOff>250371</xdr:rowOff>
                  </to>
                </anchor>
              </controlPr>
            </control>
          </mc:Choice>
        </mc:AlternateContent>
        <mc:AlternateContent xmlns:mc="http://schemas.openxmlformats.org/markup-compatibility/2006">
          <mc:Choice Requires="x14">
            <control shapeId="1244" r:id="rId173" name="Check Box 2-2-17-b2">
              <controlPr defaultSize="0" autoFill="0" autoLine="0" autoPict="0">
                <anchor moveWithCells="1">
                  <from>
                    <xdr:col>31</xdr:col>
                    <xdr:colOff>21771</xdr:colOff>
                    <xdr:row>139</xdr:row>
                    <xdr:rowOff>54429</xdr:rowOff>
                  </from>
                  <to>
                    <xdr:col>32</xdr:col>
                    <xdr:colOff>38100</xdr:colOff>
                    <xdr:row>139</xdr:row>
                    <xdr:rowOff>250371</xdr:rowOff>
                  </to>
                </anchor>
              </controlPr>
            </control>
          </mc:Choice>
        </mc:AlternateContent>
        <mc:AlternateContent xmlns:mc="http://schemas.openxmlformats.org/markup-compatibility/2006">
          <mc:Choice Requires="x14">
            <control shapeId="1245" r:id="rId174" name="Check Box 2-2-17-b3">
              <controlPr defaultSize="0" autoFill="0" autoLine="0" autoPict="0">
                <anchor moveWithCells="1">
                  <from>
                    <xdr:col>34</xdr:col>
                    <xdr:colOff>54429</xdr:colOff>
                    <xdr:row>139</xdr:row>
                    <xdr:rowOff>54429</xdr:rowOff>
                  </from>
                  <to>
                    <xdr:col>35</xdr:col>
                    <xdr:colOff>76200</xdr:colOff>
                    <xdr:row>139</xdr:row>
                    <xdr:rowOff>250371</xdr:rowOff>
                  </to>
                </anchor>
              </controlPr>
            </control>
          </mc:Choice>
        </mc:AlternateContent>
        <mc:AlternateContent xmlns:mc="http://schemas.openxmlformats.org/markup-compatibility/2006">
          <mc:Choice Requires="x14">
            <control shapeId="1246" r:id="rId175" name="Check Box 2-2-18-a1">
              <controlPr defaultSize="0" autoFill="0" autoLine="0" autoPict="0">
                <anchor moveWithCells="1">
                  <from>
                    <xdr:col>28</xdr:col>
                    <xdr:colOff>0</xdr:colOff>
                    <xdr:row>140</xdr:row>
                    <xdr:rowOff>54429</xdr:rowOff>
                  </from>
                  <to>
                    <xdr:col>29</xdr:col>
                    <xdr:colOff>21771</xdr:colOff>
                    <xdr:row>140</xdr:row>
                    <xdr:rowOff>250371</xdr:rowOff>
                  </to>
                </anchor>
              </controlPr>
            </control>
          </mc:Choice>
        </mc:AlternateContent>
        <mc:AlternateContent xmlns:mc="http://schemas.openxmlformats.org/markup-compatibility/2006">
          <mc:Choice Requires="x14">
            <control shapeId="1247" r:id="rId176" name="Check Box 2-2-18-a2">
              <controlPr defaultSize="0" autoFill="0" autoLine="0" autoPict="0">
                <anchor moveWithCells="1">
                  <from>
                    <xdr:col>32</xdr:col>
                    <xdr:colOff>168729</xdr:colOff>
                    <xdr:row>140</xdr:row>
                    <xdr:rowOff>59871</xdr:rowOff>
                  </from>
                  <to>
                    <xdr:col>34</xdr:col>
                    <xdr:colOff>21771</xdr:colOff>
                    <xdr:row>140</xdr:row>
                    <xdr:rowOff>250371</xdr:rowOff>
                  </to>
                </anchor>
              </controlPr>
            </control>
          </mc:Choice>
        </mc:AlternateContent>
        <mc:AlternateContent xmlns:mc="http://schemas.openxmlformats.org/markup-compatibility/2006">
          <mc:Choice Requires="x14">
            <control shapeId="1248" r:id="rId177" name="Check Box 2-2-18-b1">
              <controlPr defaultSize="0" autoFill="0" autoLine="0" autoPict="0">
                <anchor moveWithCells="1">
                  <from>
                    <xdr:col>28</xdr:col>
                    <xdr:colOff>0</xdr:colOff>
                    <xdr:row>141</xdr:row>
                    <xdr:rowOff>54429</xdr:rowOff>
                  </from>
                  <to>
                    <xdr:col>29</xdr:col>
                    <xdr:colOff>21771</xdr:colOff>
                    <xdr:row>141</xdr:row>
                    <xdr:rowOff>250371</xdr:rowOff>
                  </to>
                </anchor>
              </controlPr>
            </control>
          </mc:Choice>
        </mc:AlternateContent>
        <mc:AlternateContent xmlns:mc="http://schemas.openxmlformats.org/markup-compatibility/2006">
          <mc:Choice Requires="x14">
            <control shapeId="1249" r:id="rId178" name="Check Box 2-2-18-b2">
              <controlPr defaultSize="0" autoFill="0" autoLine="0" autoPict="0">
                <anchor moveWithCells="1">
                  <from>
                    <xdr:col>32</xdr:col>
                    <xdr:colOff>168729</xdr:colOff>
                    <xdr:row>141</xdr:row>
                    <xdr:rowOff>54429</xdr:rowOff>
                  </from>
                  <to>
                    <xdr:col>34</xdr:col>
                    <xdr:colOff>21771</xdr:colOff>
                    <xdr:row>141</xdr:row>
                    <xdr:rowOff>250371</xdr:rowOff>
                  </to>
                </anchor>
              </controlPr>
            </control>
          </mc:Choice>
        </mc:AlternateContent>
        <mc:AlternateContent xmlns:mc="http://schemas.openxmlformats.org/markup-compatibility/2006">
          <mc:Choice Requires="x14">
            <control shapeId="1250" r:id="rId179" name="Check Box 2-2-19-a1">
              <controlPr defaultSize="0" autoFill="0" autoLine="0" autoPict="0">
                <anchor moveWithCells="1">
                  <from>
                    <xdr:col>28</xdr:col>
                    <xdr:colOff>0</xdr:colOff>
                    <xdr:row>142</xdr:row>
                    <xdr:rowOff>54429</xdr:rowOff>
                  </from>
                  <to>
                    <xdr:col>29</xdr:col>
                    <xdr:colOff>21771</xdr:colOff>
                    <xdr:row>142</xdr:row>
                    <xdr:rowOff>250371</xdr:rowOff>
                  </to>
                </anchor>
              </controlPr>
            </control>
          </mc:Choice>
        </mc:AlternateContent>
        <mc:AlternateContent xmlns:mc="http://schemas.openxmlformats.org/markup-compatibility/2006">
          <mc:Choice Requires="x14">
            <control shapeId="1251" r:id="rId180" name="Check Box 2-2-19-a2">
              <controlPr defaultSize="0" autoFill="0" autoLine="0" autoPict="0">
                <anchor moveWithCells="1">
                  <from>
                    <xdr:col>31</xdr:col>
                    <xdr:colOff>21771</xdr:colOff>
                    <xdr:row>142</xdr:row>
                    <xdr:rowOff>54429</xdr:rowOff>
                  </from>
                  <to>
                    <xdr:col>32</xdr:col>
                    <xdr:colOff>38100</xdr:colOff>
                    <xdr:row>142</xdr:row>
                    <xdr:rowOff>250371</xdr:rowOff>
                  </to>
                </anchor>
              </controlPr>
            </control>
          </mc:Choice>
        </mc:AlternateContent>
        <mc:AlternateContent xmlns:mc="http://schemas.openxmlformats.org/markup-compatibility/2006">
          <mc:Choice Requires="x14">
            <control shapeId="1252" r:id="rId181" name="Check Box 2-2-19-a3">
              <controlPr defaultSize="0" autoFill="0" autoLine="0" autoPict="0">
                <anchor moveWithCells="1">
                  <from>
                    <xdr:col>34</xdr:col>
                    <xdr:colOff>54429</xdr:colOff>
                    <xdr:row>142</xdr:row>
                    <xdr:rowOff>54429</xdr:rowOff>
                  </from>
                  <to>
                    <xdr:col>35</xdr:col>
                    <xdr:colOff>76200</xdr:colOff>
                    <xdr:row>142</xdr:row>
                    <xdr:rowOff>250371</xdr:rowOff>
                  </to>
                </anchor>
              </controlPr>
            </control>
          </mc:Choice>
        </mc:AlternateContent>
        <mc:AlternateContent xmlns:mc="http://schemas.openxmlformats.org/markup-compatibility/2006">
          <mc:Choice Requires="x14">
            <control shapeId="1253" r:id="rId182" name="Check Box 2-2-19-b1">
              <controlPr defaultSize="0" autoFill="0" autoLine="0" autoPict="0">
                <anchor moveWithCells="1">
                  <from>
                    <xdr:col>28</xdr:col>
                    <xdr:colOff>0</xdr:colOff>
                    <xdr:row>143</xdr:row>
                    <xdr:rowOff>54429</xdr:rowOff>
                  </from>
                  <to>
                    <xdr:col>29</xdr:col>
                    <xdr:colOff>21771</xdr:colOff>
                    <xdr:row>143</xdr:row>
                    <xdr:rowOff>250371</xdr:rowOff>
                  </to>
                </anchor>
              </controlPr>
            </control>
          </mc:Choice>
        </mc:AlternateContent>
        <mc:AlternateContent xmlns:mc="http://schemas.openxmlformats.org/markup-compatibility/2006">
          <mc:Choice Requires="x14">
            <control shapeId="1254" r:id="rId183" name="Check Box 2-2-19-b2">
              <controlPr defaultSize="0" autoFill="0" autoLine="0" autoPict="0">
                <anchor moveWithCells="1">
                  <from>
                    <xdr:col>31</xdr:col>
                    <xdr:colOff>21771</xdr:colOff>
                    <xdr:row>143</xdr:row>
                    <xdr:rowOff>54429</xdr:rowOff>
                  </from>
                  <to>
                    <xdr:col>32</xdr:col>
                    <xdr:colOff>38100</xdr:colOff>
                    <xdr:row>143</xdr:row>
                    <xdr:rowOff>250371</xdr:rowOff>
                  </to>
                </anchor>
              </controlPr>
            </control>
          </mc:Choice>
        </mc:AlternateContent>
        <mc:AlternateContent xmlns:mc="http://schemas.openxmlformats.org/markup-compatibility/2006">
          <mc:Choice Requires="x14">
            <control shapeId="1255" r:id="rId184" name="Check Box 2-2-19-b3">
              <controlPr defaultSize="0" autoFill="0" autoLine="0" autoPict="0">
                <anchor moveWithCells="1">
                  <from>
                    <xdr:col>34</xdr:col>
                    <xdr:colOff>54429</xdr:colOff>
                    <xdr:row>143</xdr:row>
                    <xdr:rowOff>54429</xdr:rowOff>
                  </from>
                  <to>
                    <xdr:col>35</xdr:col>
                    <xdr:colOff>76200</xdr:colOff>
                    <xdr:row>143</xdr:row>
                    <xdr:rowOff>250371</xdr:rowOff>
                  </to>
                </anchor>
              </controlPr>
            </control>
          </mc:Choice>
        </mc:AlternateContent>
        <mc:AlternateContent xmlns:mc="http://schemas.openxmlformats.org/markup-compatibility/2006">
          <mc:Choice Requires="x14">
            <control shapeId="1256" r:id="rId185" name="Check Box 2-2-20-a1">
              <controlPr defaultSize="0" autoFill="0" autoLine="0" autoPict="0">
                <anchor moveWithCells="1">
                  <from>
                    <xdr:col>28</xdr:col>
                    <xdr:colOff>0</xdr:colOff>
                    <xdr:row>144</xdr:row>
                    <xdr:rowOff>54429</xdr:rowOff>
                  </from>
                  <to>
                    <xdr:col>29</xdr:col>
                    <xdr:colOff>21771</xdr:colOff>
                    <xdr:row>144</xdr:row>
                    <xdr:rowOff>250371</xdr:rowOff>
                  </to>
                </anchor>
              </controlPr>
            </control>
          </mc:Choice>
        </mc:AlternateContent>
        <mc:AlternateContent xmlns:mc="http://schemas.openxmlformats.org/markup-compatibility/2006">
          <mc:Choice Requires="x14">
            <control shapeId="1257" r:id="rId186" name="Check Box 2-2-20-a2">
              <controlPr defaultSize="0" autoFill="0" autoLine="0" autoPict="0">
                <anchor moveWithCells="1">
                  <from>
                    <xdr:col>32</xdr:col>
                    <xdr:colOff>168729</xdr:colOff>
                    <xdr:row>144</xdr:row>
                    <xdr:rowOff>59871</xdr:rowOff>
                  </from>
                  <to>
                    <xdr:col>34</xdr:col>
                    <xdr:colOff>21771</xdr:colOff>
                    <xdr:row>144</xdr:row>
                    <xdr:rowOff>250371</xdr:rowOff>
                  </to>
                </anchor>
              </controlPr>
            </control>
          </mc:Choice>
        </mc:AlternateContent>
        <mc:AlternateContent xmlns:mc="http://schemas.openxmlformats.org/markup-compatibility/2006">
          <mc:Choice Requires="x14">
            <control shapeId="1258" r:id="rId187" name="Check Box 2-2-20-b1">
              <controlPr defaultSize="0" autoFill="0" autoLine="0" autoPict="0">
                <anchor moveWithCells="1">
                  <from>
                    <xdr:col>28</xdr:col>
                    <xdr:colOff>0</xdr:colOff>
                    <xdr:row>145</xdr:row>
                    <xdr:rowOff>54429</xdr:rowOff>
                  </from>
                  <to>
                    <xdr:col>29</xdr:col>
                    <xdr:colOff>21771</xdr:colOff>
                    <xdr:row>145</xdr:row>
                    <xdr:rowOff>250371</xdr:rowOff>
                  </to>
                </anchor>
              </controlPr>
            </control>
          </mc:Choice>
        </mc:AlternateContent>
        <mc:AlternateContent xmlns:mc="http://schemas.openxmlformats.org/markup-compatibility/2006">
          <mc:Choice Requires="x14">
            <control shapeId="1259" r:id="rId188" name="Check Box 2-2-20-b2">
              <controlPr defaultSize="0" autoFill="0" autoLine="0" autoPict="0">
                <anchor moveWithCells="1">
                  <from>
                    <xdr:col>32</xdr:col>
                    <xdr:colOff>168729</xdr:colOff>
                    <xdr:row>145</xdr:row>
                    <xdr:rowOff>54429</xdr:rowOff>
                  </from>
                  <to>
                    <xdr:col>34</xdr:col>
                    <xdr:colOff>21771</xdr:colOff>
                    <xdr:row>145</xdr:row>
                    <xdr:rowOff>250371</xdr:rowOff>
                  </to>
                </anchor>
              </controlPr>
            </control>
          </mc:Choice>
        </mc:AlternateContent>
        <mc:AlternateContent xmlns:mc="http://schemas.openxmlformats.org/markup-compatibility/2006">
          <mc:Choice Requires="x14">
            <control shapeId="1260" r:id="rId189" name="Check Box 2-2-21-a1">
              <controlPr defaultSize="0" autoFill="0" autoLine="0" autoPict="0">
                <anchor moveWithCells="1">
                  <from>
                    <xdr:col>28</xdr:col>
                    <xdr:colOff>0</xdr:colOff>
                    <xdr:row>146</xdr:row>
                    <xdr:rowOff>54429</xdr:rowOff>
                  </from>
                  <to>
                    <xdr:col>29</xdr:col>
                    <xdr:colOff>21771</xdr:colOff>
                    <xdr:row>146</xdr:row>
                    <xdr:rowOff>250371</xdr:rowOff>
                  </to>
                </anchor>
              </controlPr>
            </control>
          </mc:Choice>
        </mc:AlternateContent>
        <mc:AlternateContent xmlns:mc="http://schemas.openxmlformats.org/markup-compatibility/2006">
          <mc:Choice Requires="x14">
            <control shapeId="1261" r:id="rId190" name="Check Box 2-2-21-a2">
              <controlPr defaultSize="0" autoFill="0" autoLine="0" autoPict="0">
                <anchor moveWithCells="1">
                  <from>
                    <xdr:col>32</xdr:col>
                    <xdr:colOff>168729</xdr:colOff>
                    <xdr:row>146</xdr:row>
                    <xdr:rowOff>59871</xdr:rowOff>
                  </from>
                  <to>
                    <xdr:col>34</xdr:col>
                    <xdr:colOff>21771</xdr:colOff>
                    <xdr:row>146</xdr:row>
                    <xdr:rowOff>250371</xdr:rowOff>
                  </to>
                </anchor>
              </controlPr>
            </control>
          </mc:Choice>
        </mc:AlternateContent>
        <mc:AlternateContent xmlns:mc="http://schemas.openxmlformats.org/markup-compatibility/2006">
          <mc:Choice Requires="x14">
            <control shapeId="1262" r:id="rId191" name="Check Box 2-2-21-b1">
              <controlPr defaultSize="0" autoFill="0" autoLine="0" autoPict="0">
                <anchor moveWithCells="1">
                  <from>
                    <xdr:col>28</xdr:col>
                    <xdr:colOff>0</xdr:colOff>
                    <xdr:row>147</xdr:row>
                    <xdr:rowOff>54429</xdr:rowOff>
                  </from>
                  <to>
                    <xdr:col>29</xdr:col>
                    <xdr:colOff>21771</xdr:colOff>
                    <xdr:row>147</xdr:row>
                    <xdr:rowOff>250371</xdr:rowOff>
                  </to>
                </anchor>
              </controlPr>
            </control>
          </mc:Choice>
        </mc:AlternateContent>
        <mc:AlternateContent xmlns:mc="http://schemas.openxmlformats.org/markup-compatibility/2006">
          <mc:Choice Requires="x14">
            <control shapeId="1263" r:id="rId192" name="Check Box 2-2-21-b2">
              <controlPr defaultSize="0" autoFill="0" autoLine="0" autoPict="0">
                <anchor moveWithCells="1">
                  <from>
                    <xdr:col>32</xdr:col>
                    <xdr:colOff>168729</xdr:colOff>
                    <xdr:row>147</xdr:row>
                    <xdr:rowOff>54429</xdr:rowOff>
                  </from>
                  <to>
                    <xdr:col>34</xdr:col>
                    <xdr:colOff>21771</xdr:colOff>
                    <xdr:row>147</xdr:row>
                    <xdr:rowOff>250371</xdr:rowOff>
                  </to>
                </anchor>
              </controlPr>
            </control>
          </mc:Choice>
        </mc:AlternateContent>
        <mc:AlternateContent xmlns:mc="http://schemas.openxmlformats.org/markup-compatibility/2006">
          <mc:Choice Requires="x14">
            <control shapeId="1264" r:id="rId193" name="Check Box 2-2-22-a1">
              <controlPr defaultSize="0" autoFill="0" autoLine="0" autoPict="0">
                <anchor moveWithCells="1">
                  <from>
                    <xdr:col>28</xdr:col>
                    <xdr:colOff>0</xdr:colOff>
                    <xdr:row>148</xdr:row>
                    <xdr:rowOff>54429</xdr:rowOff>
                  </from>
                  <to>
                    <xdr:col>29</xdr:col>
                    <xdr:colOff>21771</xdr:colOff>
                    <xdr:row>148</xdr:row>
                    <xdr:rowOff>250371</xdr:rowOff>
                  </to>
                </anchor>
              </controlPr>
            </control>
          </mc:Choice>
        </mc:AlternateContent>
        <mc:AlternateContent xmlns:mc="http://schemas.openxmlformats.org/markup-compatibility/2006">
          <mc:Choice Requires="x14">
            <control shapeId="1265" r:id="rId194" name="Check Box 2-2-22-a2">
              <controlPr defaultSize="0" autoFill="0" autoLine="0" autoPict="0">
                <anchor moveWithCells="1">
                  <from>
                    <xdr:col>32</xdr:col>
                    <xdr:colOff>168729</xdr:colOff>
                    <xdr:row>148</xdr:row>
                    <xdr:rowOff>59871</xdr:rowOff>
                  </from>
                  <to>
                    <xdr:col>34</xdr:col>
                    <xdr:colOff>21771</xdr:colOff>
                    <xdr:row>148</xdr:row>
                    <xdr:rowOff>250371</xdr:rowOff>
                  </to>
                </anchor>
              </controlPr>
            </control>
          </mc:Choice>
        </mc:AlternateContent>
        <mc:AlternateContent xmlns:mc="http://schemas.openxmlformats.org/markup-compatibility/2006">
          <mc:Choice Requires="x14">
            <control shapeId="1266" r:id="rId195" name="Check Box 2-2-22-b1">
              <controlPr defaultSize="0" autoFill="0" autoLine="0" autoPict="0">
                <anchor moveWithCells="1">
                  <from>
                    <xdr:col>28</xdr:col>
                    <xdr:colOff>0</xdr:colOff>
                    <xdr:row>149</xdr:row>
                    <xdr:rowOff>54429</xdr:rowOff>
                  </from>
                  <to>
                    <xdr:col>29</xdr:col>
                    <xdr:colOff>21771</xdr:colOff>
                    <xdr:row>149</xdr:row>
                    <xdr:rowOff>250371</xdr:rowOff>
                  </to>
                </anchor>
              </controlPr>
            </control>
          </mc:Choice>
        </mc:AlternateContent>
        <mc:AlternateContent xmlns:mc="http://schemas.openxmlformats.org/markup-compatibility/2006">
          <mc:Choice Requires="x14">
            <control shapeId="1267" r:id="rId196" name="Check Box 2-2-22-b2">
              <controlPr defaultSize="0" autoFill="0" autoLine="0" autoPict="0">
                <anchor moveWithCells="1">
                  <from>
                    <xdr:col>32</xdr:col>
                    <xdr:colOff>168729</xdr:colOff>
                    <xdr:row>149</xdr:row>
                    <xdr:rowOff>54429</xdr:rowOff>
                  </from>
                  <to>
                    <xdr:col>34</xdr:col>
                    <xdr:colOff>21771</xdr:colOff>
                    <xdr:row>149</xdr:row>
                    <xdr:rowOff>250371</xdr:rowOff>
                  </to>
                </anchor>
              </controlPr>
            </control>
          </mc:Choice>
        </mc:AlternateContent>
        <mc:AlternateContent xmlns:mc="http://schemas.openxmlformats.org/markup-compatibility/2006">
          <mc:Choice Requires="x14">
            <control shapeId="1268" r:id="rId197" name="Check Box 2-2-23-a1">
              <controlPr defaultSize="0" autoFill="0" autoLine="0" autoPict="0">
                <anchor moveWithCells="1">
                  <from>
                    <xdr:col>28</xdr:col>
                    <xdr:colOff>0</xdr:colOff>
                    <xdr:row>150</xdr:row>
                    <xdr:rowOff>54429</xdr:rowOff>
                  </from>
                  <to>
                    <xdr:col>29</xdr:col>
                    <xdr:colOff>21771</xdr:colOff>
                    <xdr:row>150</xdr:row>
                    <xdr:rowOff>250371</xdr:rowOff>
                  </to>
                </anchor>
              </controlPr>
            </control>
          </mc:Choice>
        </mc:AlternateContent>
        <mc:AlternateContent xmlns:mc="http://schemas.openxmlformats.org/markup-compatibility/2006">
          <mc:Choice Requires="x14">
            <control shapeId="1269" r:id="rId198" name="Check Box 2-2-23-a2">
              <controlPr defaultSize="0" autoFill="0" autoLine="0" autoPict="0">
                <anchor moveWithCells="1">
                  <from>
                    <xdr:col>31</xdr:col>
                    <xdr:colOff>21771</xdr:colOff>
                    <xdr:row>150</xdr:row>
                    <xdr:rowOff>54429</xdr:rowOff>
                  </from>
                  <to>
                    <xdr:col>32</xdr:col>
                    <xdr:colOff>38100</xdr:colOff>
                    <xdr:row>150</xdr:row>
                    <xdr:rowOff>250371</xdr:rowOff>
                  </to>
                </anchor>
              </controlPr>
            </control>
          </mc:Choice>
        </mc:AlternateContent>
        <mc:AlternateContent xmlns:mc="http://schemas.openxmlformats.org/markup-compatibility/2006">
          <mc:Choice Requires="x14">
            <control shapeId="1270" r:id="rId199" name="Check Box 2-2-23-a3">
              <controlPr defaultSize="0" autoFill="0" autoLine="0" autoPict="0">
                <anchor moveWithCells="1">
                  <from>
                    <xdr:col>34</xdr:col>
                    <xdr:colOff>54429</xdr:colOff>
                    <xdr:row>150</xdr:row>
                    <xdr:rowOff>54429</xdr:rowOff>
                  </from>
                  <to>
                    <xdr:col>35</xdr:col>
                    <xdr:colOff>76200</xdr:colOff>
                    <xdr:row>150</xdr:row>
                    <xdr:rowOff>250371</xdr:rowOff>
                  </to>
                </anchor>
              </controlPr>
            </control>
          </mc:Choice>
        </mc:AlternateContent>
        <mc:AlternateContent xmlns:mc="http://schemas.openxmlformats.org/markup-compatibility/2006">
          <mc:Choice Requires="x14">
            <control shapeId="1271" r:id="rId200" name="Check Box 2-2-23-b1">
              <controlPr defaultSize="0" autoFill="0" autoLine="0" autoPict="0">
                <anchor moveWithCells="1">
                  <from>
                    <xdr:col>28</xdr:col>
                    <xdr:colOff>0</xdr:colOff>
                    <xdr:row>151</xdr:row>
                    <xdr:rowOff>54429</xdr:rowOff>
                  </from>
                  <to>
                    <xdr:col>29</xdr:col>
                    <xdr:colOff>21771</xdr:colOff>
                    <xdr:row>151</xdr:row>
                    <xdr:rowOff>250371</xdr:rowOff>
                  </to>
                </anchor>
              </controlPr>
            </control>
          </mc:Choice>
        </mc:AlternateContent>
        <mc:AlternateContent xmlns:mc="http://schemas.openxmlformats.org/markup-compatibility/2006">
          <mc:Choice Requires="x14">
            <control shapeId="1272" r:id="rId201" name="Check Box 2-2-23-b2">
              <controlPr defaultSize="0" autoFill="0" autoLine="0" autoPict="0">
                <anchor moveWithCells="1">
                  <from>
                    <xdr:col>31</xdr:col>
                    <xdr:colOff>21771</xdr:colOff>
                    <xdr:row>151</xdr:row>
                    <xdr:rowOff>54429</xdr:rowOff>
                  </from>
                  <to>
                    <xdr:col>32</xdr:col>
                    <xdr:colOff>38100</xdr:colOff>
                    <xdr:row>151</xdr:row>
                    <xdr:rowOff>250371</xdr:rowOff>
                  </to>
                </anchor>
              </controlPr>
            </control>
          </mc:Choice>
        </mc:AlternateContent>
        <mc:AlternateContent xmlns:mc="http://schemas.openxmlformats.org/markup-compatibility/2006">
          <mc:Choice Requires="x14">
            <control shapeId="1273" r:id="rId202" name="Check Box 2-2-23-b3">
              <controlPr defaultSize="0" autoFill="0" autoLine="0" autoPict="0">
                <anchor moveWithCells="1">
                  <from>
                    <xdr:col>34</xdr:col>
                    <xdr:colOff>54429</xdr:colOff>
                    <xdr:row>151</xdr:row>
                    <xdr:rowOff>54429</xdr:rowOff>
                  </from>
                  <to>
                    <xdr:col>35</xdr:col>
                    <xdr:colOff>76200</xdr:colOff>
                    <xdr:row>151</xdr:row>
                    <xdr:rowOff>250371</xdr:rowOff>
                  </to>
                </anchor>
              </controlPr>
            </control>
          </mc:Choice>
        </mc:AlternateContent>
        <mc:AlternateContent xmlns:mc="http://schemas.openxmlformats.org/markup-compatibility/2006">
          <mc:Choice Requires="x14">
            <control shapeId="1278" r:id="rId203" name="Check Box 2-2-24-a1">
              <controlPr defaultSize="0" autoFill="0" autoLine="0" autoPict="0">
                <anchor moveWithCells="1">
                  <from>
                    <xdr:col>28</xdr:col>
                    <xdr:colOff>0</xdr:colOff>
                    <xdr:row>152</xdr:row>
                    <xdr:rowOff>54429</xdr:rowOff>
                  </from>
                  <to>
                    <xdr:col>29</xdr:col>
                    <xdr:colOff>21771</xdr:colOff>
                    <xdr:row>152</xdr:row>
                    <xdr:rowOff>250371</xdr:rowOff>
                  </to>
                </anchor>
              </controlPr>
            </control>
          </mc:Choice>
        </mc:AlternateContent>
        <mc:AlternateContent xmlns:mc="http://schemas.openxmlformats.org/markup-compatibility/2006">
          <mc:Choice Requires="x14">
            <control shapeId="1279" r:id="rId204" name="Check Box 2-2-24-a2">
              <controlPr defaultSize="0" autoFill="0" autoLine="0" autoPict="0">
                <anchor moveWithCells="1">
                  <from>
                    <xdr:col>31</xdr:col>
                    <xdr:colOff>21771</xdr:colOff>
                    <xdr:row>152</xdr:row>
                    <xdr:rowOff>54429</xdr:rowOff>
                  </from>
                  <to>
                    <xdr:col>32</xdr:col>
                    <xdr:colOff>38100</xdr:colOff>
                    <xdr:row>152</xdr:row>
                    <xdr:rowOff>250371</xdr:rowOff>
                  </to>
                </anchor>
              </controlPr>
            </control>
          </mc:Choice>
        </mc:AlternateContent>
        <mc:AlternateContent xmlns:mc="http://schemas.openxmlformats.org/markup-compatibility/2006">
          <mc:Choice Requires="x14">
            <control shapeId="1280" r:id="rId205" name="Check Box 2-2-24-a3">
              <controlPr defaultSize="0" autoFill="0" autoLine="0" autoPict="0">
                <anchor moveWithCells="1">
                  <from>
                    <xdr:col>34</xdr:col>
                    <xdr:colOff>54429</xdr:colOff>
                    <xdr:row>152</xdr:row>
                    <xdr:rowOff>54429</xdr:rowOff>
                  </from>
                  <to>
                    <xdr:col>35</xdr:col>
                    <xdr:colOff>76200</xdr:colOff>
                    <xdr:row>152</xdr:row>
                    <xdr:rowOff>250371</xdr:rowOff>
                  </to>
                </anchor>
              </controlPr>
            </control>
          </mc:Choice>
        </mc:AlternateContent>
        <mc:AlternateContent xmlns:mc="http://schemas.openxmlformats.org/markup-compatibility/2006">
          <mc:Choice Requires="x14">
            <control shapeId="1281" r:id="rId206" name="Check Box 2-2-24-b1">
              <controlPr defaultSize="0" autoFill="0" autoLine="0" autoPict="0">
                <anchor moveWithCells="1">
                  <from>
                    <xdr:col>28</xdr:col>
                    <xdr:colOff>0</xdr:colOff>
                    <xdr:row>153</xdr:row>
                    <xdr:rowOff>54429</xdr:rowOff>
                  </from>
                  <to>
                    <xdr:col>29</xdr:col>
                    <xdr:colOff>21771</xdr:colOff>
                    <xdr:row>153</xdr:row>
                    <xdr:rowOff>250371</xdr:rowOff>
                  </to>
                </anchor>
              </controlPr>
            </control>
          </mc:Choice>
        </mc:AlternateContent>
        <mc:AlternateContent xmlns:mc="http://schemas.openxmlformats.org/markup-compatibility/2006">
          <mc:Choice Requires="x14">
            <control shapeId="1282" r:id="rId207" name="Check Box 2-2-24-b2">
              <controlPr defaultSize="0" autoFill="0" autoLine="0" autoPict="0">
                <anchor moveWithCells="1">
                  <from>
                    <xdr:col>31</xdr:col>
                    <xdr:colOff>21771</xdr:colOff>
                    <xdr:row>153</xdr:row>
                    <xdr:rowOff>54429</xdr:rowOff>
                  </from>
                  <to>
                    <xdr:col>32</xdr:col>
                    <xdr:colOff>38100</xdr:colOff>
                    <xdr:row>153</xdr:row>
                    <xdr:rowOff>250371</xdr:rowOff>
                  </to>
                </anchor>
              </controlPr>
            </control>
          </mc:Choice>
        </mc:AlternateContent>
        <mc:AlternateContent xmlns:mc="http://schemas.openxmlformats.org/markup-compatibility/2006">
          <mc:Choice Requires="x14">
            <control shapeId="1283" r:id="rId208" name="Check Box 2-2-24-b3">
              <controlPr defaultSize="0" autoFill="0" autoLine="0" autoPict="0">
                <anchor moveWithCells="1">
                  <from>
                    <xdr:col>34</xdr:col>
                    <xdr:colOff>54429</xdr:colOff>
                    <xdr:row>153</xdr:row>
                    <xdr:rowOff>54429</xdr:rowOff>
                  </from>
                  <to>
                    <xdr:col>35</xdr:col>
                    <xdr:colOff>76200</xdr:colOff>
                    <xdr:row>153</xdr:row>
                    <xdr:rowOff>250371</xdr:rowOff>
                  </to>
                </anchor>
              </controlPr>
            </control>
          </mc:Choice>
        </mc:AlternateContent>
        <mc:AlternateContent xmlns:mc="http://schemas.openxmlformats.org/markup-compatibility/2006">
          <mc:Choice Requires="x14">
            <control shapeId="1284" r:id="rId209" name="Check Box 2-2-25-a1">
              <controlPr defaultSize="0" autoFill="0" autoLine="0" autoPict="0">
                <anchor moveWithCells="1">
                  <from>
                    <xdr:col>28</xdr:col>
                    <xdr:colOff>0</xdr:colOff>
                    <xdr:row>154</xdr:row>
                    <xdr:rowOff>54429</xdr:rowOff>
                  </from>
                  <to>
                    <xdr:col>29</xdr:col>
                    <xdr:colOff>21771</xdr:colOff>
                    <xdr:row>154</xdr:row>
                    <xdr:rowOff>250371</xdr:rowOff>
                  </to>
                </anchor>
              </controlPr>
            </control>
          </mc:Choice>
        </mc:AlternateContent>
        <mc:AlternateContent xmlns:mc="http://schemas.openxmlformats.org/markup-compatibility/2006">
          <mc:Choice Requires="x14">
            <control shapeId="1285" r:id="rId210" name="Check Box 2-2-25-a2">
              <controlPr defaultSize="0" autoFill="0" autoLine="0" autoPict="0">
                <anchor moveWithCells="1">
                  <from>
                    <xdr:col>32</xdr:col>
                    <xdr:colOff>168729</xdr:colOff>
                    <xdr:row>154</xdr:row>
                    <xdr:rowOff>59871</xdr:rowOff>
                  </from>
                  <to>
                    <xdr:col>34</xdr:col>
                    <xdr:colOff>21771</xdr:colOff>
                    <xdr:row>154</xdr:row>
                    <xdr:rowOff>250371</xdr:rowOff>
                  </to>
                </anchor>
              </controlPr>
            </control>
          </mc:Choice>
        </mc:AlternateContent>
        <mc:AlternateContent xmlns:mc="http://schemas.openxmlformats.org/markup-compatibility/2006">
          <mc:Choice Requires="x14">
            <control shapeId="1286" r:id="rId211" name="Check Box 2-2-25-b1">
              <controlPr defaultSize="0" autoFill="0" autoLine="0" autoPict="0">
                <anchor moveWithCells="1">
                  <from>
                    <xdr:col>28</xdr:col>
                    <xdr:colOff>0</xdr:colOff>
                    <xdr:row>155</xdr:row>
                    <xdr:rowOff>54429</xdr:rowOff>
                  </from>
                  <to>
                    <xdr:col>29</xdr:col>
                    <xdr:colOff>21771</xdr:colOff>
                    <xdr:row>155</xdr:row>
                    <xdr:rowOff>250371</xdr:rowOff>
                  </to>
                </anchor>
              </controlPr>
            </control>
          </mc:Choice>
        </mc:AlternateContent>
        <mc:AlternateContent xmlns:mc="http://schemas.openxmlformats.org/markup-compatibility/2006">
          <mc:Choice Requires="x14">
            <control shapeId="1287" r:id="rId212" name="Check Box 2-2-25-b2">
              <controlPr defaultSize="0" autoFill="0" autoLine="0" autoPict="0">
                <anchor moveWithCells="1">
                  <from>
                    <xdr:col>32</xdr:col>
                    <xdr:colOff>168729</xdr:colOff>
                    <xdr:row>155</xdr:row>
                    <xdr:rowOff>54429</xdr:rowOff>
                  </from>
                  <to>
                    <xdr:col>34</xdr:col>
                    <xdr:colOff>21771</xdr:colOff>
                    <xdr:row>155</xdr:row>
                    <xdr:rowOff>250371</xdr:rowOff>
                  </to>
                </anchor>
              </controlPr>
            </control>
          </mc:Choice>
        </mc:AlternateContent>
        <mc:AlternateContent xmlns:mc="http://schemas.openxmlformats.org/markup-compatibility/2006">
          <mc:Choice Requires="x14">
            <control shapeId="1288" r:id="rId213" name="Check Box 2-2-26-a1">
              <controlPr defaultSize="0" autoFill="0" autoLine="0" autoPict="0">
                <anchor moveWithCells="1">
                  <from>
                    <xdr:col>28</xdr:col>
                    <xdr:colOff>0</xdr:colOff>
                    <xdr:row>156</xdr:row>
                    <xdr:rowOff>54429</xdr:rowOff>
                  </from>
                  <to>
                    <xdr:col>29</xdr:col>
                    <xdr:colOff>21771</xdr:colOff>
                    <xdr:row>156</xdr:row>
                    <xdr:rowOff>250371</xdr:rowOff>
                  </to>
                </anchor>
              </controlPr>
            </control>
          </mc:Choice>
        </mc:AlternateContent>
        <mc:AlternateContent xmlns:mc="http://schemas.openxmlformats.org/markup-compatibility/2006">
          <mc:Choice Requires="x14">
            <control shapeId="1289" r:id="rId214" name="Check Box 2-2-26-a2">
              <controlPr defaultSize="0" autoFill="0" autoLine="0" autoPict="0">
                <anchor moveWithCells="1">
                  <from>
                    <xdr:col>32</xdr:col>
                    <xdr:colOff>168729</xdr:colOff>
                    <xdr:row>156</xdr:row>
                    <xdr:rowOff>59871</xdr:rowOff>
                  </from>
                  <to>
                    <xdr:col>34</xdr:col>
                    <xdr:colOff>21771</xdr:colOff>
                    <xdr:row>156</xdr:row>
                    <xdr:rowOff>250371</xdr:rowOff>
                  </to>
                </anchor>
              </controlPr>
            </control>
          </mc:Choice>
        </mc:AlternateContent>
        <mc:AlternateContent xmlns:mc="http://schemas.openxmlformats.org/markup-compatibility/2006">
          <mc:Choice Requires="x14">
            <control shapeId="1290" r:id="rId215" name="Check Box 2-2-26-b1">
              <controlPr defaultSize="0" autoFill="0" autoLine="0" autoPict="0">
                <anchor moveWithCells="1">
                  <from>
                    <xdr:col>28</xdr:col>
                    <xdr:colOff>0</xdr:colOff>
                    <xdr:row>157</xdr:row>
                    <xdr:rowOff>54429</xdr:rowOff>
                  </from>
                  <to>
                    <xdr:col>29</xdr:col>
                    <xdr:colOff>21771</xdr:colOff>
                    <xdr:row>157</xdr:row>
                    <xdr:rowOff>250371</xdr:rowOff>
                  </to>
                </anchor>
              </controlPr>
            </control>
          </mc:Choice>
        </mc:AlternateContent>
        <mc:AlternateContent xmlns:mc="http://schemas.openxmlformats.org/markup-compatibility/2006">
          <mc:Choice Requires="x14">
            <control shapeId="1291" r:id="rId216" name="Check Box 2-2-26-b2">
              <controlPr defaultSize="0" autoFill="0" autoLine="0" autoPict="0">
                <anchor moveWithCells="1">
                  <from>
                    <xdr:col>33</xdr:col>
                    <xdr:colOff>0</xdr:colOff>
                    <xdr:row>157</xdr:row>
                    <xdr:rowOff>59871</xdr:rowOff>
                  </from>
                  <to>
                    <xdr:col>34</xdr:col>
                    <xdr:colOff>16329</xdr:colOff>
                    <xdr:row>157</xdr:row>
                    <xdr:rowOff>244929</xdr:rowOff>
                  </to>
                </anchor>
              </controlPr>
            </control>
          </mc:Choice>
        </mc:AlternateContent>
        <mc:AlternateContent xmlns:mc="http://schemas.openxmlformats.org/markup-compatibility/2006">
          <mc:Choice Requires="x14">
            <control shapeId="1305" r:id="rId217" name="Check Box 2-3_1">
              <controlPr defaultSize="0" autoFill="0" autoLine="0" autoPict="0">
                <anchor moveWithCells="1">
                  <from>
                    <xdr:col>1</xdr:col>
                    <xdr:colOff>130629</xdr:colOff>
                    <xdr:row>163</xdr:row>
                    <xdr:rowOff>54429</xdr:rowOff>
                  </from>
                  <to>
                    <xdr:col>3</xdr:col>
                    <xdr:colOff>16329</xdr:colOff>
                    <xdr:row>163</xdr:row>
                    <xdr:rowOff>283029</xdr:rowOff>
                  </to>
                </anchor>
              </controlPr>
            </control>
          </mc:Choice>
        </mc:AlternateContent>
        <mc:AlternateContent xmlns:mc="http://schemas.openxmlformats.org/markup-compatibility/2006">
          <mc:Choice Requires="x14">
            <control shapeId="1306" r:id="rId218" name="Check Box 2-3_2">
              <controlPr defaultSize="0" autoFill="0" autoLine="0" autoPict="0">
                <anchor moveWithCells="1">
                  <from>
                    <xdr:col>10</xdr:col>
                    <xdr:colOff>136071</xdr:colOff>
                    <xdr:row>163</xdr:row>
                    <xdr:rowOff>54429</xdr:rowOff>
                  </from>
                  <to>
                    <xdr:col>12</xdr:col>
                    <xdr:colOff>21771</xdr:colOff>
                    <xdr:row>163</xdr:row>
                    <xdr:rowOff>283029</xdr:rowOff>
                  </to>
                </anchor>
              </controlPr>
            </control>
          </mc:Choice>
        </mc:AlternateContent>
        <mc:AlternateContent xmlns:mc="http://schemas.openxmlformats.org/markup-compatibility/2006">
          <mc:Choice Requires="x14">
            <control shapeId="1307" r:id="rId219" name="Check Box 2-3_3">
              <controlPr defaultSize="0" autoFill="0" autoLine="0" autoPict="0">
                <anchor moveWithCells="1">
                  <from>
                    <xdr:col>20</xdr:col>
                    <xdr:colOff>136071</xdr:colOff>
                    <xdr:row>163</xdr:row>
                    <xdr:rowOff>59871</xdr:rowOff>
                  </from>
                  <to>
                    <xdr:col>22</xdr:col>
                    <xdr:colOff>21771</xdr:colOff>
                    <xdr:row>163</xdr:row>
                    <xdr:rowOff>288471</xdr:rowOff>
                  </to>
                </anchor>
              </controlPr>
            </control>
          </mc:Choice>
        </mc:AlternateContent>
        <mc:AlternateContent xmlns:mc="http://schemas.openxmlformats.org/markup-compatibility/2006">
          <mc:Choice Requires="x14">
            <control shapeId="1308" r:id="rId220" name="Check Box 2-3_4">
              <controlPr defaultSize="0" autoFill="0" autoLine="0" autoPict="0">
                <anchor moveWithCells="1">
                  <from>
                    <xdr:col>1</xdr:col>
                    <xdr:colOff>130629</xdr:colOff>
                    <xdr:row>164</xdr:row>
                    <xdr:rowOff>54429</xdr:rowOff>
                  </from>
                  <to>
                    <xdr:col>3</xdr:col>
                    <xdr:colOff>16329</xdr:colOff>
                    <xdr:row>164</xdr:row>
                    <xdr:rowOff>283029</xdr:rowOff>
                  </to>
                </anchor>
              </controlPr>
            </control>
          </mc:Choice>
        </mc:AlternateContent>
        <mc:AlternateContent xmlns:mc="http://schemas.openxmlformats.org/markup-compatibility/2006">
          <mc:Choice Requires="x14">
            <control shapeId="1309" r:id="rId221" name="Check Box 2-3_8">
              <controlPr defaultSize="0" autoFill="0" autoLine="0" autoPict="0">
                <anchor moveWithCells="1">
                  <from>
                    <xdr:col>1</xdr:col>
                    <xdr:colOff>130629</xdr:colOff>
                    <xdr:row>165</xdr:row>
                    <xdr:rowOff>54429</xdr:rowOff>
                  </from>
                  <to>
                    <xdr:col>3</xdr:col>
                    <xdr:colOff>16329</xdr:colOff>
                    <xdr:row>165</xdr:row>
                    <xdr:rowOff>283029</xdr:rowOff>
                  </to>
                </anchor>
              </controlPr>
            </control>
          </mc:Choice>
        </mc:AlternateContent>
        <mc:AlternateContent xmlns:mc="http://schemas.openxmlformats.org/markup-compatibility/2006">
          <mc:Choice Requires="x14">
            <control shapeId="1310" r:id="rId222" name="Check Box 2-3_9">
              <controlPr defaultSize="0" autoFill="0" autoLine="0" autoPict="0">
                <anchor moveWithCells="1">
                  <from>
                    <xdr:col>1</xdr:col>
                    <xdr:colOff>130629</xdr:colOff>
                    <xdr:row>166</xdr:row>
                    <xdr:rowOff>43543</xdr:rowOff>
                  </from>
                  <to>
                    <xdr:col>3</xdr:col>
                    <xdr:colOff>16329</xdr:colOff>
                    <xdr:row>166</xdr:row>
                    <xdr:rowOff>272143</xdr:rowOff>
                  </to>
                </anchor>
              </controlPr>
            </control>
          </mc:Choice>
        </mc:AlternateContent>
        <mc:AlternateContent xmlns:mc="http://schemas.openxmlformats.org/markup-compatibility/2006">
          <mc:Choice Requires="x14">
            <control shapeId="1311" r:id="rId223" name="Check Box 2-3_11">
              <controlPr defaultSize="0" autoFill="0" autoLine="0" autoPict="0">
                <anchor moveWithCells="1">
                  <from>
                    <xdr:col>1</xdr:col>
                    <xdr:colOff>130629</xdr:colOff>
                    <xdr:row>167</xdr:row>
                    <xdr:rowOff>43543</xdr:rowOff>
                  </from>
                  <to>
                    <xdr:col>3</xdr:col>
                    <xdr:colOff>16329</xdr:colOff>
                    <xdr:row>167</xdr:row>
                    <xdr:rowOff>272143</xdr:rowOff>
                  </to>
                </anchor>
              </controlPr>
            </control>
          </mc:Choice>
        </mc:AlternateContent>
        <mc:AlternateContent xmlns:mc="http://schemas.openxmlformats.org/markup-compatibility/2006">
          <mc:Choice Requires="x14">
            <control shapeId="1312" r:id="rId224" name="Check Box 2-3_5">
              <controlPr defaultSize="0" autoFill="0" autoLine="0" autoPict="0">
                <anchor moveWithCells="1">
                  <from>
                    <xdr:col>10</xdr:col>
                    <xdr:colOff>136071</xdr:colOff>
                    <xdr:row>164</xdr:row>
                    <xdr:rowOff>54429</xdr:rowOff>
                  </from>
                  <to>
                    <xdr:col>12</xdr:col>
                    <xdr:colOff>16329</xdr:colOff>
                    <xdr:row>164</xdr:row>
                    <xdr:rowOff>283029</xdr:rowOff>
                  </to>
                </anchor>
              </controlPr>
            </control>
          </mc:Choice>
        </mc:AlternateContent>
        <mc:AlternateContent xmlns:mc="http://schemas.openxmlformats.org/markup-compatibility/2006">
          <mc:Choice Requires="x14">
            <control shapeId="1313" r:id="rId225" name="Check Box 2-3_12">
              <controlPr defaultSize="0" autoFill="0" autoLine="0" autoPict="0">
                <anchor moveWithCells="1">
                  <from>
                    <xdr:col>10</xdr:col>
                    <xdr:colOff>136071</xdr:colOff>
                    <xdr:row>167</xdr:row>
                    <xdr:rowOff>43543</xdr:rowOff>
                  </from>
                  <to>
                    <xdr:col>12</xdr:col>
                    <xdr:colOff>16329</xdr:colOff>
                    <xdr:row>167</xdr:row>
                    <xdr:rowOff>283029</xdr:rowOff>
                  </to>
                </anchor>
              </controlPr>
            </control>
          </mc:Choice>
        </mc:AlternateContent>
        <mc:AlternateContent xmlns:mc="http://schemas.openxmlformats.org/markup-compatibility/2006">
          <mc:Choice Requires="x14">
            <control shapeId="1314" r:id="rId226" name="Check Box 2-3_6">
              <controlPr defaultSize="0" autoFill="0" autoLine="0" autoPict="0">
                <anchor moveWithCells="1">
                  <from>
                    <xdr:col>20</xdr:col>
                    <xdr:colOff>136071</xdr:colOff>
                    <xdr:row>164</xdr:row>
                    <xdr:rowOff>54429</xdr:rowOff>
                  </from>
                  <to>
                    <xdr:col>22</xdr:col>
                    <xdr:colOff>16329</xdr:colOff>
                    <xdr:row>164</xdr:row>
                    <xdr:rowOff>283029</xdr:rowOff>
                  </to>
                </anchor>
              </controlPr>
            </control>
          </mc:Choice>
        </mc:AlternateContent>
        <mc:AlternateContent xmlns:mc="http://schemas.openxmlformats.org/markup-compatibility/2006">
          <mc:Choice Requires="x14">
            <control shapeId="1315" r:id="rId227" name="Check Box 2-3_13">
              <controlPr defaultSize="0" autoFill="0" autoLine="0" autoPict="0">
                <anchor moveWithCells="1">
                  <from>
                    <xdr:col>20</xdr:col>
                    <xdr:colOff>136071</xdr:colOff>
                    <xdr:row>167</xdr:row>
                    <xdr:rowOff>54429</xdr:rowOff>
                  </from>
                  <to>
                    <xdr:col>22</xdr:col>
                    <xdr:colOff>16329</xdr:colOff>
                    <xdr:row>167</xdr:row>
                    <xdr:rowOff>283029</xdr:rowOff>
                  </to>
                </anchor>
              </controlPr>
            </control>
          </mc:Choice>
        </mc:AlternateContent>
        <mc:AlternateContent xmlns:mc="http://schemas.openxmlformats.org/markup-compatibility/2006">
          <mc:Choice Requires="x14">
            <control shapeId="1316" r:id="rId228" name="Check Box 2-3_10">
              <controlPr defaultSize="0" autoFill="0" autoLine="0" autoPict="0">
                <anchor moveWithCells="1">
                  <from>
                    <xdr:col>23</xdr:col>
                    <xdr:colOff>130629</xdr:colOff>
                    <xdr:row>166</xdr:row>
                    <xdr:rowOff>54429</xdr:rowOff>
                  </from>
                  <to>
                    <xdr:col>25</xdr:col>
                    <xdr:colOff>5443</xdr:colOff>
                    <xdr:row>166</xdr:row>
                    <xdr:rowOff>283029</xdr:rowOff>
                  </to>
                </anchor>
              </controlPr>
            </control>
          </mc:Choice>
        </mc:AlternateContent>
        <mc:AlternateContent xmlns:mc="http://schemas.openxmlformats.org/markup-compatibility/2006">
          <mc:Choice Requires="x14">
            <control shapeId="1317" r:id="rId229" name="Check Box 2-3_7">
              <controlPr defaultSize="0" autoFill="0" autoLine="0" autoPict="0">
                <anchor moveWithCells="1">
                  <from>
                    <xdr:col>30</xdr:col>
                    <xdr:colOff>136071</xdr:colOff>
                    <xdr:row>164</xdr:row>
                    <xdr:rowOff>59871</xdr:rowOff>
                  </from>
                  <to>
                    <xdr:col>32</xdr:col>
                    <xdr:colOff>21771</xdr:colOff>
                    <xdr:row>164</xdr:row>
                    <xdr:rowOff>288471</xdr:rowOff>
                  </to>
                </anchor>
              </controlPr>
            </control>
          </mc:Choice>
        </mc:AlternateContent>
        <mc:AlternateContent xmlns:mc="http://schemas.openxmlformats.org/markup-compatibility/2006">
          <mc:Choice Requires="x14">
            <control shapeId="1321" r:id="rId230" name="Check Box 2-1-1_1">
              <controlPr defaultSize="0" autoFill="0" autoLine="0" autoPict="0">
                <anchor moveWithCells="1">
                  <from>
                    <xdr:col>11</xdr:col>
                    <xdr:colOff>119743</xdr:colOff>
                    <xdr:row>55</xdr:row>
                    <xdr:rowOff>16329</xdr:rowOff>
                  </from>
                  <to>
                    <xdr:col>13</xdr:col>
                    <xdr:colOff>0</xdr:colOff>
                    <xdr:row>56</xdr:row>
                    <xdr:rowOff>5443</xdr:rowOff>
                  </to>
                </anchor>
              </controlPr>
            </control>
          </mc:Choice>
        </mc:AlternateContent>
        <mc:AlternateContent xmlns:mc="http://schemas.openxmlformats.org/markup-compatibility/2006">
          <mc:Choice Requires="x14">
            <control shapeId="1322" r:id="rId231" name="Check Box 2-1-1_2">
              <controlPr defaultSize="0" autoFill="0" autoLine="0" autoPict="0">
                <anchor moveWithCells="1">
                  <from>
                    <xdr:col>11</xdr:col>
                    <xdr:colOff>130629</xdr:colOff>
                    <xdr:row>56</xdr:row>
                    <xdr:rowOff>5443</xdr:rowOff>
                  </from>
                  <to>
                    <xdr:col>13</xdr:col>
                    <xdr:colOff>0</xdr:colOff>
                    <xdr:row>57</xdr:row>
                    <xdr:rowOff>5443</xdr:rowOff>
                  </to>
                </anchor>
              </controlPr>
            </control>
          </mc:Choice>
        </mc:AlternateContent>
        <mc:AlternateContent xmlns:mc="http://schemas.openxmlformats.org/markup-compatibility/2006">
          <mc:Choice Requires="x14">
            <control shapeId="1323" r:id="rId232" name="Check Box 2-1-2_1">
              <controlPr defaultSize="0" autoFill="0" autoLine="0" autoPict="0">
                <anchor moveWithCells="1">
                  <from>
                    <xdr:col>25</xdr:col>
                    <xdr:colOff>119743</xdr:colOff>
                    <xdr:row>55</xdr:row>
                    <xdr:rowOff>16329</xdr:rowOff>
                  </from>
                  <to>
                    <xdr:col>27</xdr:col>
                    <xdr:colOff>0</xdr:colOff>
                    <xdr:row>56</xdr:row>
                    <xdr:rowOff>21771</xdr:rowOff>
                  </to>
                </anchor>
              </controlPr>
            </control>
          </mc:Choice>
        </mc:AlternateContent>
        <mc:AlternateContent xmlns:mc="http://schemas.openxmlformats.org/markup-compatibility/2006">
          <mc:Choice Requires="x14">
            <control shapeId="1324" r:id="rId233" name="Check Box 2-1-2_2">
              <controlPr defaultSize="0" autoFill="0" autoLine="0" autoPict="0">
                <anchor moveWithCells="1">
                  <from>
                    <xdr:col>25</xdr:col>
                    <xdr:colOff>119743</xdr:colOff>
                    <xdr:row>56</xdr:row>
                    <xdr:rowOff>16329</xdr:rowOff>
                  </from>
                  <to>
                    <xdr:col>26</xdr:col>
                    <xdr:colOff>168729</xdr:colOff>
                    <xdr:row>57</xdr:row>
                    <xdr:rowOff>5443</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DA03-479F-4028-896D-D9E5F94A61AC}">
  <sheetPr codeName="Sheet4"/>
  <dimension ref="A1:J155"/>
  <sheetViews>
    <sheetView zoomScaleNormal="100" zoomScaleSheetLayoutView="100" workbookViewId="0">
      <selection activeCell="J1" sqref="J1"/>
    </sheetView>
  </sheetViews>
  <sheetFormatPr defaultRowHeight="13.3" x14ac:dyDescent="0.25"/>
  <cols>
    <col min="1" max="1" width="1.68359375" customWidth="1"/>
    <col min="2" max="3" width="3.20703125" customWidth="1"/>
    <col min="4" max="4" width="4.20703125" customWidth="1"/>
    <col min="5" max="5" width="25.20703125" customWidth="1"/>
    <col min="6" max="6" width="11.68359375" customWidth="1"/>
    <col min="7" max="7" width="4.20703125" customWidth="1"/>
    <col min="8" max="8" width="11.68359375" customWidth="1"/>
    <col min="9" max="9" width="4.20703125" customWidth="1"/>
  </cols>
  <sheetData>
    <row r="1" spans="1:10" ht="18" customHeight="1" x14ac:dyDescent="0.25">
      <c r="A1" t="s">
        <v>66</v>
      </c>
    </row>
    <row r="2" spans="1:10" ht="18" customHeight="1" x14ac:dyDescent="0.25">
      <c r="A2" t="s">
        <v>67</v>
      </c>
    </row>
    <row r="3" spans="1:10" ht="18" customHeight="1" thickBot="1" x14ac:dyDescent="0.3">
      <c r="B3" t="s">
        <v>52</v>
      </c>
    </row>
    <row r="4" spans="1:10" ht="25.1" customHeight="1" thickBot="1" x14ac:dyDescent="0.3">
      <c r="B4" s="677"/>
      <c r="C4" s="678"/>
      <c r="D4" s="678"/>
      <c r="E4" s="679"/>
      <c r="F4" s="674">
        <v>45809</v>
      </c>
      <c r="G4" s="674"/>
      <c r="H4" s="675">
        <v>46174</v>
      </c>
      <c r="I4" s="676"/>
    </row>
    <row r="5" spans="1:10" ht="25.1" customHeight="1" x14ac:dyDescent="0.25">
      <c r="B5" s="708" t="s">
        <v>60</v>
      </c>
      <c r="C5" s="721" t="s">
        <v>68</v>
      </c>
      <c r="D5" s="722"/>
      <c r="E5" s="723"/>
      <c r="F5" s="199"/>
      <c r="G5" s="56" t="s">
        <v>56</v>
      </c>
      <c r="H5" s="200"/>
      <c r="I5" s="60" t="s">
        <v>56</v>
      </c>
    </row>
    <row r="6" spans="1:10" ht="25.1" customHeight="1" x14ac:dyDescent="0.25">
      <c r="B6" s="708"/>
      <c r="C6" s="699" t="s">
        <v>189</v>
      </c>
      <c r="D6" s="700"/>
      <c r="E6" s="701"/>
      <c r="F6" s="1"/>
      <c r="G6" s="57" t="s">
        <v>58</v>
      </c>
      <c r="H6" s="18"/>
      <c r="I6" s="61" t="s">
        <v>58</v>
      </c>
    </row>
    <row r="7" spans="1:10" ht="25.1" customHeight="1" thickBot="1" x14ac:dyDescent="0.3">
      <c r="B7" s="709"/>
      <c r="C7" s="724" t="s">
        <v>69</v>
      </c>
      <c r="D7" s="725"/>
      <c r="E7" s="726"/>
      <c r="F7" s="8"/>
      <c r="G7" s="58" t="s">
        <v>58</v>
      </c>
      <c r="H7" s="50"/>
      <c r="I7" s="62" t="s">
        <v>58</v>
      </c>
    </row>
    <row r="8" spans="1:10" ht="25.1" customHeight="1" thickTop="1" x14ac:dyDescent="0.25">
      <c r="B8" s="708" t="s">
        <v>61</v>
      </c>
      <c r="C8" s="702" t="s">
        <v>190</v>
      </c>
      <c r="D8" s="703"/>
      <c r="E8" s="704"/>
      <c r="F8" s="7"/>
      <c r="G8" s="59" t="s">
        <v>39</v>
      </c>
      <c r="H8" s="21"/>
      <c r="I8" s="63" t="s">
        <v>39</v>
      </c>
    </row>
    <row r="9" spans="1:10" ht="30" customHeight="1" thickBot="1" x14ac:dyDescent="0.3">
      <c r="B9" s="710"/>
      <c r="C9" s="711" t="s">
        <v>938</v>
      </c>
      <c r="D9" s="712"/>
      <c r="E9" s="713"/>
      <c r="F9" s="36">
        <f>IF(ISERROR(F8*10/F6),0,F8*10/F6)</f>
        <v>0</v>
      </c>
      <c r="G9" s="64" t="s">
        <v>48</v>
      </c>
      <c r="H9" s="51">
        <f>IF(ISERROR(H8*10/H6),0,H8*10/H6)</f>
        <v>0</v>
      </c>
      <c r="I9" s="65" t="s">
        <v>48</v>
      </c>
      <c r="J9" t="str">
        <f>IF(AND(F9&gt;100000,H9&gt;100000),"※2025年6月, 2026年6月_診療単価が高額になっておりますので、お手数ですが上記②④の数値をご確認ください。",IF(F9&gt;100000,"※2025年6月_診療単価が高額になっておりますので、お手数ですが上記②④の数値をご確認ください。",IF(H9&gt;100000,"※2026年6月_診療単価が高額になっておりますので、お手数ですが上記②④の数値をご確認ください。","")))</f>
        <v/>
      </c>
    </row>
    <row r="10" spans="1:10" ht="18" customHeight="1" x14ac:dyDescent="0.25"/>
    <row r="11" spans="1:10" ht="18" customHeight="1" x14ac:dyDescent="0.25">
      <c r="A11" t="s">
        <v>51</v>
      </c>
    </row>
    <row r="12" spans="1:10" ht="18" customHeight="1" thickBot="1" x14ac:dyDescent="0.3">
      <c r="B12" t="s">
        <v>52</v>
      </c>
    </row>
    <row r="13" spans="1:10" ht="25.1" customHeight="1" thickBot="1" x14ac:dyDescent="0.3">
      <c r="B13" s="677"/>
      <c r="C13" s="678"/>
      <c r="D13" s="678"/>
      <c r="E13" s="679"/>
      <c r="F13" s="674">
        <v>45809</v>
      </c>
      <c r="G13" s="674"/>
      <c r="H13" s="675">
        <v>46174</v>
      </c>
      <c r="I13" s="676"/>
    </row>
    <row r="14" spans="1:10" ht="25.1" customHeight="1" x14ac:dyDescent="0.25">
      <c r="B14" s="714" t="s">
        <v>60</v>
      </c>
      <c r="C14" s="705" t="s">
        <v>53</v>
      </c>
      <c r="D14" s="706"/>
      <c r="E14" s="707"/>
      <c r="F14" s="34">
        <v>30</v>
      </c>
      <c r="G14" s="56" t="s">
        <v>56</v>
      </c>
      <c r="H14" s="52">
        <v>30</v>
      </c>
      <c r="I14" s="60" t="s">
        <v>56</v>
      </c>
    </row>
    <row r="15" spans="1:10" ht="25.1" customHeight="1" x14ac:dyDescent="0.25">
      <c r="B15" s="708"/>
      <c r="C15" s="699" t="s">
        <v>264</v>
      </c>
      <c r="D15" s="700"/>
      <c r="E15" s="701"/>
      <c r="F15" s="174"/>
      <c r="G15" s="71" t="s">
        <v>57</v>
      </c>
      <c r="H15" s="172"/>
      <c r="I15" s="61" t="s">
        <v>57</v>
      </c>
    </row>
    <row r="16" spans="1:10" ht="25.1" customHeight="1" x14ac:dyDescent="0.25">
      <c r="B16" s="708"/>
      <c r="C16" s="699" t="s">
        <v>191</v>
      </c>
      <c r="D16" s="700"/>
      <c r="E16" s="701"/>
      <c r="F16" s="174"/>
      <c r="G16" s="71" t="s">
        <v>58</v>
      </c>
      <c r="H16" s="172"/>
      <c r="I16" s="61" t="s">
        <v>58</v>
      </c>
    </row>
    <row r="17" spans="1:10" ht="25.1" customHeight="1" x14ac:dyDescent="0.25">
      <c r="B17" s="708"/>
      <c r="C17" s="699" t="s">
        <v>54</v>
      </c>
      <c r="D17" s="700"/>
      <c r="E17" s="701"/>
      <c r="F17" s="174"/>
      <c r="G17" s="71" t="s">
        <v>58</v>
      </c>
      <c r="H17" s="172"/>
      <c r="I17" s="61" t="s">
        <v>58</v>
      </c>
    </row>
    <row r="18" spans="1:10" ht="25.1" customHeight="1" x14ac:dyDescent="0.25">
      <c r="B18" s="708"/>
      <c r="C18" s="727" t="s">
        <v>192</v>
      </c>
      <c r="D18" s="728"/>
      <c r="E18" s="729"/>
      <c r="F18" s="174"/>
      <c r="G18" s="71" t="s">
        <v>58</v>
      </c>
      <c r="H18" s="172"/>
      <c r="I18" s="61" t="s">
        <v>58</v>
      </c>
      <c r="J18" t="str">
        <f>IF(AND(AND(F19&gt;0,F18&lt;F19),AND(H19&gt;0,H18&lt;H19)),"※2025年6月, 2026年6月_「⑤退院患者数」は、下記「⑥（再掲）うち入院当日に退院した患者数」以上の数値をご入力ください。",IF(AND(F19&gt;0,F18&lt;F19),"※2025年6月_「⑤退院患者数」は、下記「⑥（再掲）うち入院当日に退院した患者数」以上の数値をご入力ください。",IF(AND(H19&gt;0,H18&lt;H19),"※2026年6月_「⑤退院患者数」は、下記「⑥（再掲）うち入院当日に退院した患者数」以上の数値をご入力ください。","")))</f>
        <v/>
      </c>
    </row>
    <row r="19" spans="1:10" ht="25.1" customHeight="1" x14ac:dyDescent="0.25">
      <c r="B19" s="708"/>
      <c r="C19" s="70"/>
      <c r="D19" s="699" t="s">
        <v>55</v>
      </c>
      <c r="E19" s="701"/>
      <c r="F19" s="174"/>
      <c r="G19" s="71" t="s">
        <v>58</v>
      </c>
      <c r="H19" s="172"/>
      <c r="I19" s="61" t="s">
        <v>58</v>
      </c>
    </row>
    <row r="20" spans="1:10" ht="30" customHeight="1" x14ac:dyDescent="0.25">
      <c r="B20" s="708"/>
      <c r="C20" s="715" t="s">
        <v>62</v>
      </c>
      <c r="D20" s="716"/>
      <c r="E20" s="717"/>
      <c r="F20" s="37">
        <f>SUM(F16,F18)</f>
        <v>0</v>
      </c>
      <c r="G20" s="66" t="s">
        <v>58</v>
      </c>
      <c r="H20" s="53">
        <f>SUM(H16,H18)</f>
        <v>0</v>
      </c>
      <c r="I20" s="68" t="s">
        <v>58</v>
      </c>
    </row>
    <row r="21" spans="1:10" ht="30" customHeight="1" x14ac:dyDescent="0.25">
      <c r="B21" s="708"/>
      <c r="C21" s="715" t="s">
        <v>65</v>
      </c>
      <c r="D21" s="716"/>
      <c r="E21" s="717"/>
      <c r="F21" s="38">
        <f>IF(ISERROR(F16/(F14*F15)*100),0,F16/(F14*F15)*100)</f>
        <v>0</v>
      </c>
      <c r="G21" s="66" t="s">
        <v>59</v>
      </c>
      <c r="H21" s="54">
        <f>IF(ISERROR(H16/(H14*H15)*100),0,H16/(H14*H15)*100)</f>
        <v>0</v>
      </c>
      <c r="I21" s="68" t="s">
        <v>59</v>
      </c>
    </row>
    <row r="22" spans="1:10" ht="30" customHeight="1" thickBot="1" x14ac:dyDescent="0.3">
      <c r="B22" s="709"/>
      <c r="C22" s="718" t="s">
        <v>64</v>
      </c>
      <c r="D22" s="719"/>
      <c r="E22" s="720"/>
      <c r="F22" s="39">
        <f>IF(ISERROR((F16+F19)/((F17+F18)/2)),0,(F16+F19)/((F17+F18)/2))</f>
        <v>0</v>
      </c>
      <c r="G22" s="67" t="s">
        <v>56</v>
      </c>
      <c r="H22" s="55">
        <f>IF(ISERROR((H16+H19)/((H17+H18)/2)),0,(H16+H19)/((H17+H18)/2))</f>
        <v>0</v>
      </c>
      <c r="I22" s="69" t="s">
        <v>56</v>
      </c>
    </row>
    <row r="23" spans="1:10" ht="25.1" customHeight="1" thickTop="1" x14ac:dyDescent="0.25">
      <c r="B23" s="708" t="s">
        <v>61</v>
      </c>
      <c r="C23" s="702" t="s">
        <v>193</v>
      </c>
      <c r="D23" s="703"/>
      <c r="E23" s="704"/>
      <c r="F23" s="10"/>
      <c r="G23" s="59" t="s">
        <v>39</v>
      </c>
      <c r="H23" s="21"/>
      <c r="I23" s="63" t="s">
        <v>39</v>
      </c>
    </row>
    <row r="24" spans="1:10" ht="30" customHeight="1" thickBot="1" x14ac:dyDescent="0.3">
      <c r="B24" s="710"/>
      <c r="C24" s="711" t="s">
        <v>63</v>
      </c>
      <c r="D24" s="712"/>
      <c r="E24" s="713"/>
      <c r="F24" s="12">
        <f>IF(ISERROR(F23*10/F20),0,F23*10/F20)</f>
        <v>0</v>
      </c>
      <c r="G24" s="64" t="s">
        <v>48</v>
      </c>
      <c r="H24" s="51">
        <f>IF(ISERROR(H23*10/H20),0,H23*10/H20)</f>
        <v>0</v>
      </c>
      <c r="I24" s="65" t="s">
        <v>48</v>
      </c>
      <c r="J24" t="str">
        <f>IF(AND(F24&gt;200000,H24&gt;200000),"※2025年6月, 2026年6月_診療単価が高額になっておりますので、お手数ですが上記③⑤⑩の数値をご確認ください。",IF(F24&gt;200000,"※2025年6月_診療単価が高額になっておりますので、お手数ですが上記③⑤⑩の数値をご確認ください。",IF(H24&gt;200000,"※2026年6月_診療単価が高額になっておりますので、お手数ですが上記③⑤⑩の数値をご確認ください。","")))</f>
        <v/>
      </c>
    </row>
    <row r="25" spans="1:10" ht="18" customHeight="1" x14ac:dyDescent="0.25"/>
    <row r="26" spans="1:10" ht="18" customHeight="1" x14ac:dyDescent="0.25"/>
    <row r="27" spans="1:10" ht="18" customHeight="1" x14ac:dyDescent="0.25">
      <c r="A27" t="s">
        <v>42</v>
      </c>
    </row>
    <row r="28" spans="1:10" ht="18" customHeight="1" thickBot="1" x14ac:dyDescent="0.3">
      <c r="A28" t="s">
        <v>43</v>
      </c>
    </row>
    <row r="29" spans="1:10" ht="25.1" customHeight="1" thickBot="1" x14ac:dyDescent="0.3">
      <c r="B29" s="488"/>
      <c r="C29" s="489"/>
      <c r="D29" s="489"/>
      <c r="E29" s="698"/>
      <c r="F29" s="674">
        <v>45809</v>
      </c>
      <c r="G29" s="674"/>
      <c r="H29" s="675">
        <v>46174</v>
      </c>
      <c r="I29" s="676"/>
    </row>
    <row r="30" spans="1:10" ht="25.1" customHeight="1" x14ac:dyDescent="0.25">
      <c r="B30" s="688" t="s">
        <v>37</v>
      </c>
      <c r="C30" s="694" t="s">
        <v>20</v>
      </c>
      <c r="D30" s="695"/>
      <c r="E30" s="74" t="s">
        <v>21</v>
      </c>
      <c r="F30" s="9"/>
      <c r="G30" s="78" t="s">
        <v>40</v>
      </c>
      <c r="H30" s="49"/>
      <c r="I30" s="80" t="s">
        <v>40</v>
      </c>
    </row>
    <row r="31" spans="1:10" ht="25.1" customHeight="1" x14ac:dyDescent="0.25">
      <c r="B31" s="689"/>
      <c r="C31" s="696" t="s">
        <v>22</v>
      </c>
      <c r="D31" s="697"/>
      <c r="E31" s="75" t="s">
        <v>23</v>
      </c>
      <c r="F31" s="9"/>
      <c r="G31" s="57" t="s">
        <v>40</v>
      </c>
      <c r="H31" s="18"/>
      <c r="I31" s="81" t="s">
        <v>40</v>
      </c>
    </row>
    <row r="32" spans="1:10" ht="25.1" customHeight="1" x14ac:dyDescent="0.25">
      <c r="B32" s="689"/>
      <c r="C32" s="549" t="s">
        <v>24</v>
      </c>
      <c r="D32" s="547"/>
      <c r="E32" s="75" t="s">
        <v>25</v>
      </c>
      <c r="F32" s="9"/>
      <c r="G32" s="57" t="s">
        <v>40</v>
      </c>
      <c r="H32" s="18"/>
      <c r="I32" s="81" t="s">
        <v>40</v>
      </c>
    </row>
    <row r="33" spans="1:10" ht="25.1" customHeight="1" x14ac:dyDescent="0.25">
      <c r="B33" s="689"/>
      <c r="C33" s="549" t="s">
        <v>26</v>
      </c>
      <c r="D33" s="547"/>
      <c r="E33" s="75" t="s">
        <v>27</v>
      </c>
      <c r="F33" s="9"/>
      <c r="G33" s="57" t="s">
        <v>40</v>
      </c>
      <c r="H33" s="18"/>
      <c r="I33" s="81" t="s">
        <v>40</v>
      </c>
    </row>
    <row r="34" spans="1:10" ht="25.1" customHeight="1" x14ac:dyDescent="0.25">
      <c r="B34" s="689"/>
      <c r="C34" s="617" t="s">
        <v>28</v>
      </c>
      <c r="D34" s="519"/>
      <c r="E34" s="76" t="s">
        <v>194</v>
      </c>
      <c r="F34" s="11"/>
      <c r="G34" s="79" t="s">
        <v>40</v>
      </c>
      <c r="H34" s="20"/>
      <c r="I34" s="82" t="s">
        <v>40</v>
      </c>
      <c r="J34" t="str">
        <f>IF(AND(AND(F35&gt;0,F34&lt;F35),AND(H35&gt;0,H34&lt;H35)),"※2025年6月, 2026年6月_「処置」は、下記「（再掲）人工透析」以上の数値をご入力ください。",IF(AND(F35&gt;0,F34&lt;F35),"※2025年6月_「処置」は、下記「（再掲）人工透析」以上の数値をご入力ください。",IF(AND(H35&gt;0,H34&lt;H35),"※2026年6月_「処置」は、下記「（再掲）人工透析」以上の数値をご入力ください。","")))</f>
        <v/>
      </c>
    </row>
    <row r="35" spans="1:10" ht="25.1" customHeight="1" x14ac:dyDescent="0.25">
      <c r="B35" s="689"/>
      <c r="C35" s="543"/>
      <c r="D35" s="548"/>
      <c r="E35" s="77" t="s">
        <v>41</v>
      </c>
      <c r="F35" s="201"/>
      <c r="G35" s="59" t="s">
        <v>40</v>
      </c>
      <c r="H35" s="202"/>
      <c r="I35" s="63" t="s">
        <v>40</v>
      </c>
    </row>
    <row r="36" spans="1:10" ht="25.1" customHeight="1" x14ac:dyDescent="0.25">
      <c r="B36" s="689"/>
      <c r="C36" s="549" t="s">
        <v>30</v>
      </c>
      <c r="D36" s="547"/>
      <c r="E36" s="75" t="s">
        <v>31</v>
      </c>
      <c r="F36" s="174"/>
      <c r="G36" s="57" t="s">
        <v>40</v>
      </c>
      <c r="H36" s="172"/>
      <c r="I36" s="81" t="s">
        <v>40</v>
      </c>
    </row>
    <row r="37" spans="1:10" ht="25.1" customHeight="1" x14ac:dyDescent="0.25">
      <c r="B37" s="689"/>
      <c r="C37" s="549" t="s">
        <v>32</v>
      </c>
      <c r="D37" s="547"/>
      <c r="E37" s="75" t="s">
        <v>33</v>
      </c>
      <c r="F37" s="174"/>
      <c r="G37" s="57" t="s">
        <v>40</v>
      </c>
      <c r="H37" s="172"/>
      <c r="I37" s="81" t="s">
        <v>40</v>
      </c>
    </row>
    <row r="38" spans="1:10" ht="25.1" customHeight="1" x14ac:dyDescent="0.25">
      <c r="B38" s="689"/>
      <c r="C38" s="549" t="s">
        <v>296</v>
      </c>
      <c r="D38" s="547"/>
      <c r="E38" s="75" t="s">
        <v>295</v>
      </c>
      <c r="F38" s="174"/>
      <c r="G38" s="57" t="s">
        <v>40</v>
      </c>
      <c r="H38" s="172"/>
      <c r="I38" s="81" t="s">
        <v>40</v>
      </c>
    </row>
    <row r="39" spans="1:10" ht="25.1" customHeight="1" x14ac:dyDescent="0.25">
      <c r="B39" s="689"/>
      <c r="C39" s="549" t="s">
        <v>297</v>
      </c>
      <c r="D39" s="547"/>
      <c r="E39" s="208" t="s">
        <v>299</v>
      </c>
      <c r="F39" s="206"/>
      <c r="G39" s="57" t="s">
        <v>40</v>
      </c>
      <c r="H39" s="207"/>
      <c r="I39" s="81" t="s">
        <v>40</v>
      </c>
    </row>
    <row r="40" spans="1:10" ht="25.1" customHeight="1" x14ac:dyDescent="0.25">
      <c r="B40" s="689"/>
      <c r="C40" s="617" t="s">
        <v>297</v>
      </c>
      <c r="D40" s="519"/>
      <c r="E40" s="76" t="s">
        <v>195</v>
      </c>
      <c r="F40" s="175"/>
      <c r="G40" s="79" t="s">
        <v>40</v>
      </c>
      <c r="H40" s="173"/>
      <c r="I40" s="82" t="s">
        <v>40</v>
      </c>
      <c r="J40" t="str">
        <f>IF(AND(AND(OR(F41&gt;0,F42&gt;0),F40&lt;SUM(F41:F42)),AND(OR(H41&gt;0,H42&gt;0),H40&lt;SUM(H41:H42))),"※2025年6月, 2026年6月_「その他」は、下記「（再掲）リハビリテーション・（再掲）ベースアップ評価料等」の合計以上の数値をご入力ください。",IF(AND(OR(F41&gt;0,F42&gt;0),F40&lt;SUM(F41:F42)),"※2025年6月_「その他」は、下記「（再掲）リハビリテーション・（再掲）ベースアップ評価料等」の合計以上の数値をご入力ください。",IF(AND(OR(H41&gt;0,H42&gt;0),H40&lt;SUM(H41:H42)),"※2026年6月_「その他」は、下記「（再掲）リハビリテーション・（再掲）ベースアップ評価料等」の合計以上の数値をご入力ください。","")))</f>
        <v/>
      </c>
    </row>
    <row r="41" spans="1:10" ht="25.1" customHeight="1" x14ac:dyDescent="0.25">
      <c r="B41" s="689"/>
      <c r="C41" s="541"/>
      <c r="D41" s="522"/>
      <c r="E41" s="161" t="s">
        <v>38</v>
      </c>
      <c r="F41" s="203"/>
      <c r="G41" s="162" t="s">
        <v>39</v>
      </c>
      <c r="H41" s="204"/>
      <c r="I41" s="163" t="s">
        <v>39</v>
      </c>
    </row>
    <row r="42" spans="1:10" ht="25.1" customHeight="1" x14ac:dyDescent="0.25">
      <c r="B42" s="689"/>
      <c r="C42" s="543"/>
      <c r="D42" s="548"/>
      <c r="E42" s="77" t="s">
        <v>176</v>
      </c>
      <c r="F42" s="201"/>
      <c r="G42" s="59" t="s">
        <v>40</v>
      </c>
      <c r="H42" s="205"/>
      <c r="I42" s="63" t="s">
        <v>40</v>
      </c>
    </row>
    <row r="43" spans="1:10" ht="30" customHeight="1" thickBot="1" x14ac:dyDescent="0.3">
      <c r="B43" s="690"/>
      <c r="C43" s="691" t="s">
        <v>1357</v>
      </c>
      <c r="D43" s="692"/>
      <c r="E43" s="693"/>
      <c r="F43" s="12">
        <f>SUM(F30:F34,F36:F40)</f>
        <v>0</v>
      </c>
      <c r="G43" s="72" t="s">
        <v>40</v>
      </c>
      <c r="H43" s="51">
        <f>SUM(H30:H34,H36:H40)</f>
        <v>0</v>
      </c>
      <c r="I43" s="73" t="s">
        <v>40</v>
      </c>
    </row>
    <row r="44" spans="1:10" ht="18" customHeight="1" x14ac:dyDescent="0.25"/>
    <row r="45" spans="1:10" ht="18" customHeight="1" thickBot="1" x14ac:dyDescent="0.3">
      <c r="A45" t="s">
        <v>44</v>
      </c>
    </row>
    <row r="46" spans="1:10" ht="25.1" customHeight="1" thickBot="1" x14ac:dyDescent="0.3">
      <c r="B46" s="488"/>
      <c r="C46" s="489"/>
      <c r="D46" s="489"/>
      <c r="E46" s="698"/>
      <c r="F46" s="674">
        <v>45809</v>
      </c>
      <c r="G46" s="674"/>
      <c r="H46" s="675">
        <v>46174</v>
      </c>
      <c r="I46" s="676"/>
    </row>
    <row r="47" spans="1:10" ht="25.1" customHeight="1" x14ac:dyDescent="0.25">
      <c r="B47" s="688" t="s">
        <v>45</v>
      </c>
      <c r="C47" s="694" t="s">
        <v>20</v>
      </c>
      <c r="D47" s="695"/>
      <c r="E47" s="74" t="s">
        <v>21</v>
      </c>
      <c r="F47" s="9"/>
      <c r="G47" s="78" t="s">
        <v>40</v>
      </c>
      <c r="H47" s="49"/>
      <c r="I47" s="80" t="s">
        <v>40</v>
      </c>
    </row>
    <row r="48" spans="1:10" ht="25.1" customHeight="1" x14ac:dyDescent="0.25">
      <c r="B48" s="689"/>
      <c r="C48" s="696" t="s">
        <v>22</v>
      </c>
      <c r="D48" s="697"/>
      <c r="E48" s="75" t="s">
        <v>23</v>
      </c>
      <c r="F48" s="9"/>
      <c r="G48" s="57" t="s">
        <v>40</v>
      </c>
      <c r="H48" s="18"/>
      <c r="I48" s="81" t="s">
        <v>40</v>
      </c>
    </row>
    <row r="49" spans="2:10" ht="25.1" customHeight="1" x14ac:dyDescent="0.25">
      <c r="B49" s="689"/>
      <c r="C49" s="549" t="s">
        <v>24</v>
      </c>
      <c r="D49" s="547"/>
      <c r="E49" s="75" t="s">
        <v>25</v>
      </c>
      <c r="F49" s="9"/>
      <c r="G49" s="57" t="s">
        <v>40</v>
      </c>
      <c r="H49" s="18"/>
      <c r="I49" s="81" t="s">
        <v>40</v>
      </c>
    </row>
    <row r="50" spans="2:10" ht="25.1" customHeight="1" x14ac:dyDescent="0.25">
      <c r="B50" s="689"/>
      <c r="C50" s="549" t="s">
        <v>26</v>
      </c>
      <c r="D50" s="547"/>
      <c r="E50" s="75" t="s">
        <v>27</v>
      </c>
      <c r="F50" s="9"/>
      <c r="G50" s="57" t="s">
        <v>40</v>
      </c>
      <c r="H50" s="18"/>
      <c r="I50" s="81" t="s">
        <v>40</v>
      </c>
    </row>
    <row r="51" spans="2:10" ht="25.1" customHeight="1" x14ac:dyDescent="0.25">
      <c r="B51" s="689"/>
      <c r="C51" s="617" t="s">
        <v>28</v>
      </c>
      <c r="D51" s="519"/>
      <c r="E51" s="76" t="s">
        <v>29</v>
      </c>
      <c r="F51" s="11"/>
      <c r="G51" s="79" t="s">
        <v>40</v>
      </c>
      <c r="H51" s="20"/>
      <c r="I51" s="82" t="s">
        <v>40</v>
      </c>
      <c r="J51" t="str">
        <f>IF(AND(AND(F52&gt;0,F51&lt;F52),AND(H52&gt;0,H51&lt;H52)),"※2025年6月, 2026年6月_「処置」は、下記「（再掲）人工透析」以上の数値をご入力ください。",IF(AND(F52&gt;0,F51&lt;F52),"※2025年6月_「処置」は、下記「（再掲）人工透析」以上の数値をご入力ください。",IF(AND(H52&gt;0,H51&lt;H52),"※2026年6月_「処置」は、下記「（再掲）人工透析」以上の数値をご入力ください。","")))</f>
        <v/>
      </c>
    </row>
    <row r="52" spans="2:10" ht="25.1" customHeight="1" x14ac:dyDescent="0.25">
      <c r="B52" s="689"/>
      <c r="C52" s="543"/>
      <c r="D52" s="548"/>
      <c r="E52" s="77" t="s">
        <v>41</v>
      </c>
      <c r="F52" s="201"/>
      <c r="G52" s="59" t="s">
        <v>40</v>
      </c>
      <c r="H52" s="205"/>
      <c r="I52" s="63" t="s">
        <v>40</v>
      </c>
    </row>
    <row r="53" spans="2:10" ht="25.1" customHeight="1" x14ac:dyDescent="0.25">
      <c r="B53" s="689"/>
      <c r="C53" s="549" t="s">
        <v>30</v>
      </c>
      <c r="D53" s="547"/>
      <c r="E53" s="75" t="s">
        <v>31</v>
      </c>
      <c r="F53" s="9"/>
      <c r="G53" s="57" t="s">
        <v>40</v>
      </c>
      <c r="H53" s="18"/>
      <c r="I53" s="81" t="s">
        <v>40</v>
      </c>
    </row>
    <row r="54" spans="2:10" ht="25.1" customHeight="1" x14ac:dyDescent="0.25">
      <c r="B54" s="689"/>
      <c r="C54" s="549" t="s">
        <v>32</v>
      </c>
      <c r="D54" s="547"/>
      <c r="E54" s="75" t="s">
        <v>33</v>
      </c>
      <c r="F54" s="9"/>
      <c r="G54" s="57" t="s">
        <v>40</v>
      </c>
      <c r="H54" s="18"/>
      <c r="I54" s="81" t="s">
        <v>40</v>
      </c>
    </row>
    <row r="55" spans="2:10" ht="25.1" customHeight="1" x14ac:dyDescent="0.25">
      <c r="B55" s="689"/>
      <c r="C55" s="549" t="s">
        <v>34</v>
      </c>
      <c r="D55" s="547"/>
      <c r="E55" s="75" t="s">
        <v>35</v>
      </c>
      <c r="F55" s="9"/>
      <c r="G55" s="57" t="s">
        <v>40</v>
      </c>
      <c r="H55" s="18"/>
      <c r="I55" s="81" t="s">
        <v>40</v>
      </c>
    </row>
    <row r="56" spans="2:10" ht="25.1" customHeight="1" x14ac:dyDescent="0.25">
      <c r="B56" s="689"/>
      <c r="C56" s="549" t="s">
        <v>297</v>
      </c>
      <c r="D56" s="547"/>
      <c r="E56" s="208" t="s">
        <v>299</v>
      </c>
      <c r="F56" s="206"/>
      <c r="G56" s="57" t="s">
        <v>40</v>
      </c>
      <c r="H56" s="207"/>
      <c r="I56" s="81" t="s">
        <v>40</v>
      </c>
    </row>
    <row r="57" spans="2:10" ht="25.1" customHeight="1" x14ac:dyDescent="0.25">
      <c r="B57" s="689"/>
      <c r="C57" s="617" t="s">
        <v>297</v>
      </c>
      <c r="D57" s="519"/>
      <c r="E57" s="76" t="s">
        <v>36</v>
      </c>
      <c r="F57" s="175"/>
      <c r="G57" s="79" t="s">
        <v>40</v>
      </c>
      <c r="H57" s="173"/>
      <c r="I57" s="82" t="s">
        <v>40</v>
      </c>
      <c r="J57" t="str">
        <f>IF(AND(AND(OR(F58&gt;0,F59&gt;0),F57&lt;SUM(F58:F59)),AND(OR(H58&gt;0,H59&gt;0),H57&lt;SUM(H58:H59))),"※2025年6月, 2026年6月_「その他」は、下記「（再掲）リハビリテーション・（再掲）ベースアップ評価料等」の合計以上の数値をご入力ください。",IF(AND(OR(F58&gt;0,F59&gt;0),F57&lt;SUM(F58:F59)),"※2025年6月_「その他」は、下記「（再掲）リハビリテーション・（再掲）ベースアップ評価料等」の合計以上の数値をご入力ください。",IF(AND(OR(H58&gt;0,H59&gt;0),H57&lt;SUM(H58:H59)),"※2026年6月_「その他」は、下記「（再掲）リハビリテーション・（再掲）ベースアップ評価料等」の合計以上の数値をご入力ください。","")))</f>
        <v/>
      </c>
    </row>
    <row r="58" spans="2:10" ht="25.1" customHeight="1" x14ac:dyDescent="0.25">
      <c r="B58" s="689"/>
      <c r="C58" s="541"/>
      <c r="D58" s="522"/>
      <c r="E58" s="161" t="s">
        <v>38</v>
      </c>
      <c r="F58" s="203"/>
      <c r="G58" s="162" t="s">
        <v>39</v>
      </c>
      <c r="H58" s="204"/>
      <c r="I58" s="163" t="s">
        <v>39</v>
      </c>
    </row>
    <row r="59" spans="2:10" ht="25.1" customHeight="1" x14ac:dyDescent="0.25">
      <c r="B59" s="689"/>
      <c r="C59" s="543"/>
      <c r="D59" s="548"/>
      <c r="E59" s="77" t="s">
        <v>176</v>
      </c>
      <c r="F59" s="201"/>
      <c r="G59" s="59" t="s">
        <v>40</v>
      </c>
      <c r="H59" s="205"/>
      <c r="I59" s="63" t="s">
        <v>40</v>
      </c>
    </row>
    <row r="60" spans="2:10" ht="25.1" customHeight="1" x14ac:dyDescent="0.25">
      <c r="B60" s="689"/>
      <c r="C60" s="549" t="s">
        <v>298</v>
      </c>
      <c r="D60" s="547"/>
      <c r="E60" s="75" t="s">
        <v>46</v>
      </c>
      <c r="F60" s="9"/>
      <c r="G60" s="57" t="s">
        <v>40</v>
      </c>
      <c r="H60" s="18"/>
      <c r="I60" s="81" t="s">
        <v>40</v>
      </c>
    </row>
    <row r="61" spans="2:10" ht="25.1" customHeight="1" x14ac:dyDescent="0.25">
      <c r="B61" s="689"/>
      <c r="C61" s="549" t="s">
        <v>47</v>
      </c>
      <c r="D61" s="491"/>
      <c r="E61" s="445"/>
      <c r="F61" s="9"/>
      <c r="G61" s="57" t="s">
        <v>40</v>
      </c>
      <c r="H61" s="18"/>
      <c r="I61" s="81" t="s">
        <v>40</v>
      </c>
    </row>
    <row r="62" spans="2:10" ht="25.1" customHeight="1" x14ac:dyDescent="0.25">
      <c r="B62" s="689"/>
      <c r="C62" s="671" t="s">
        <v>177</v>
      </c>
      <c r="D62" s="672"/>
      <c r="E62" s="673"/>
      <c r="F62" s="9"/>
      <c r="G62" s="40" t="s">
        <v>49</v>
      </c>
      <c r="H62" s="18"/>
      <c r="I62" s="41" t="s">
        <v>49</v>
      </c>
    </row>
    <row r="63" spans="2:10" ht="30" customHeight="1" thickBot="1" x14ac:dyDescent="0.3">
      <c r="B63" s="690"/>
      <c r="C63" s="691" t="s">
        <v>50</v>
      </c>
      <c r="D63" s="692"/>
      <c r="E63" s="693"/>
      <c r="F63" s="12">
        <f>SUM(F47:F51,F53:F57,F60:F61,F62/10)</f>
        <v>0</v>
      </c>
      <c r="G63" s="72" t="s">
        <v>40</v>
      </c>
      <c r="H63" s="51">
        <f>SUM(H47:H51,H53:H57,H60:H61,H62/10)</f>
        <v>0</v>
      </c>
      <c r="I63" s="73" t="s">
        <v>40</v>
      </c>
    </row>
    <row r="64" spans="2:10" ht="18" customHeight="1" x14ac:dyDescent="0.25">
      <c r="B64" t="s">
        <v>1356</v>
      </c>
    </row>
    <row r="65" spans="1:10" ht="18" customHeight="1" x14ac:dyDescent="0.25">
      <c r="B65" t="s">
        <v>285</v>
      </c>
    </row>
    <row r="66" spans="1:10" ht="18" customHeight="1" x14ac:dyDescent="0.25">
      <c r="B66" t="s">
        <v>286</v>
      </c>
    </row>
    <row r="67" spans="1:10" ht="18" customHeight="1" x14ac:dyDescent="0.25">
      <c r="B67" s="3" t="s">
        <v>287</v>
      </c>
    </row>
    <row r="68" spans="1:10" ht="18" customHeight="1" x14ac:dyDescent="0.25"/>
    <row r="69" spans="1:10" ht="18" customHeight="1" x14ac:dyDescent="0.25">
      <c r="A69" t="s">
        <v>18</v>
      </c>
    </row>
    <row r="70" spans="1:10" ht="18" customHeight="1" x14ac:dyDescent="0.25">
      <c r="A70" t="s">
        <v>19</v>
      </c>
    </row>
    <row r="71" spans="1:10" ht="18" customHeight="1" x14ac:dyDescent="0.25">
      <c r="B71" t="s">
        <v>179</v>
      </c>
    </row>
    <row r="72" spans="1:10" ht="18" customHeight="1" thickBot="1" x14ac:dyDescent="0.3">
      <c r="B72" s="177" t="s">
        <v>178</v>
      </c>
    </row>
    <row r="73" spans="1:10" ht="25.1" customHeight="1" thickBot="1" x14ac:dyDescent="0.3">
      <c r="B73" s="677"/>
      <c r="C73" s="678"/>
      <c r="D73" s="678"/>
      <c r="E73" s="679"/>
      <c r="F73" s="674">
        <v>45809</v>
      </c>
      <c r="G73" s="674"/>
      <c r="H73" s="675">
        <v>46174</v>
      </c>
      <c r="I73" s="676"/>
    </row>
    <row r="74" spans="1:10" ht="25.1" customHeight="1" x14ac:dyDescent="0.25">
      <c r="B74" s="119" t="s">
        <v>16</v>
      </c>
      <c r="C74" s="120"/>
      <c r="D74" s="120"/>
      <c r="E74" s="121"/>
      <c r="F74" s="42">
        <f>SUM(F75:F78)</f>
        <v>0</v>
      </c>
      <c r="G74" s="86" t="s">
        <v>14</v>
      </c>
      <c r="H74" s="272">
        <f>SUM(H75:H78)</f>
        <v>0</v>
      </c>
      <c r="I74" s="87" t="s">
        <v>14</v>
      </c>
      <c r="J74" t="str">
        <f>IF(AND(F74&gt;=100000000,H74&gt;=100000000),"※2025年6月, 2026年6月_医業収益が高額になっておりますので、お手数ですが下記A）～D）の数値をご確認ください。",IF(F74&gt;=100000000,"※2025年6月_医業収益が高額になっておりますので、お手数ですが下記A）～D）の数値をご確認ください。",IF(H74&gt;=100000000,"※2026年6月_医業収益が高額になっておりますので、お手数ですが下記A）～D）の数値をご確認ください。","")))</f>
        <v/>
      </c>
    </row>
    <row r="75" spans="1:10" ht="25.1" customHeight="1" x14ac:dyDescent="0.25">
      <c r="B75" s="83"/>
      <c r="C75" s="130" t="s">
        <v>196</v>
      </c>
      <c r="D75" s="94"/>
      <c r="E75" s="95"/>
      <c r="F75" s="174"/>
      <c r="G75" s="71" t="s">
        <v>14</v>
      </c>
      <c r="H75" s="172"/>
      <c r="I75" s="61" t="s">
        <v>14</v>
      </c>
      <c r="J75" t="str">
        <f>IF(AND(F75&gt;10000000,H75&gt;10000000),"※2025年6月, 2026年6月_入院診療収入が高額になっておりますので、お手数ですが数値をご確認ください。",IF(F75&gt;10000000,"※2025年6月_入院診療収入が高額になっておりますので、お手数ですが数値をご確認ください。",IF(H75&gt;10000000,"※2026年6月_入院診療収入が高額になっておりますので、お手数ですが数値をご確認ください。","")))</f>
        <v/>
      </c>
    </row>
    <row r="76" spans="1:10" ht="25.1" customHeight="1" x14ac:dyDescent="0.25">
      <c r="B76" s="83"/>
      <c r="C76" s="130" t="s">
        <v>1</v>
      </c>
      <c r="D76" s="94"/>
      <c r="E76" s="95"/>
      <c r="F76" s="9"/>
      <c r="G76" s="71" t="s">
        <v>14</v>
      </c>
      <c r="H76" s="18"/>
      <c r="I76" s="61" t="s">
        <v>14</v>
      </c>
    </row>
    <row r="77" spans="1:10" ht="25.1" customHeight="1" x14ac:dyDescent="0.25">
      <c r="B77" s="83"/>
      <c r="C77" s="130" t="s">
        <v>294</v>
      </c>
      <c r="D77" s="94"/>
      <c r="E77" s="95"/>
      <c r="F77" s="174"/>
      <c r="G77" s="71" t="s">
        <v>14</v>
      </c>
      <c r="H77" s="172"/>
      <c r="I77" s="61" t="s">
        <v>14</v>
      </c>
      <c r="J77" t="str">
        <f>IF(AND(F77&gt;100000000,H77&gt;100000000),"※2025年6月, 2026年6月_外来診療収入が高額になっておりますので、お手数ですが数値をご確認ください。",IF(F77&gt;100000000,"※2025年6月_外来診療収入が高額になっておりますので、お手数ですが数値をご確認ください。",IF(H77&gt;100000000,"※2026年6月_外来診療収入が高額になっておりますので、お手数ですが数値をご確認ください。","")))</f>
        <v/>
      </c>
    </row>
    <row r="78" spans="1:10" ht="25.1" customHeight="1" thickBot="1" x14ac:dyDescent="0.3">
      <c r="B78" s="84"/>
      <c r="C78" s="131" t="s">
        <v>197</v>
      </c>
      <c r="D78" s="96"/>
      <c r="E78" s="97"/>
      <c r="F78" s="13"/>
      <c r="G78" s="98" t="s">
        <v>14</v>
      </c>
      <c r="H78" s="50"/>
      <c r="I78" s="99" t="s">
        <v>14</v>
      </c>
    </row>
    <row r="79" spans="1:10" ht="25.1" customHeight="1" thickTop="1" x14ac:dyDescent="0.25">
      <c r="B79" s="85" t="s">
        <v>15</v>
      </c>
      <c r="C79" s="122"/>
      <c r="D79" s="122"/>
      <c r="E79" s="123"/>
      <c r="F79" s="43">
        <f>SUM(F80,F84,F86,F90,F92:F93,F98:F99)</f>
        <v>0</v>
      </c>
      <c r="G79" s="88" t="s">
        <v>14</v>
      </c>
      <c r="H79" s="275">
        <f>SUM(H80,H84,H86,H90,H92:H93,H98:H99)</f>
        <v>0</v>
      </c>
      <c r="I79" s="89" t="s">
        <v>14</v>
      </c>
    </row>
    <row r="80" spans="1:10" ht="25.1" customHeight="1" x14ac:dyDescent="0.25">
      <c r="B80" s="83"/>
      <c r="C80" s="131" t="s">
        <v>1456</v>
      </c>
      <c r="D80" s="96"/>
      <c r="E80" s="94"/>
      <c r="F80" s="175"/>
      <c r="G80" s="71" t="s">
        <v>14</v>
      </c>
      <c r="H80" s="231"/>
      <c r="I80" s="61" t="s">
        <v>14</v>
      </c>
      <c r="J80" t="str">
        <f>IF(AND(AND(OR(F81&gt;0,F82&gt;0,F83&gt;0),F80-SUM(F81:F83)&lt;-5),AND(OR(H81&gt;0,H82&gt;0,H83&gt;0),H80-SUM(H81:H83)&lt;-5)),"※2025年6月, 2026年6月_「Ｅ）材料費」は、下記「（再掲）医薬品費・（再掲）診療材料費・（再掲）給食用材料費」の合計以上の数値をご入力ください。",IF(AND(OR(F81&gt;0,F82&gt;0,F83&gt;0),F80-SUM(F81:F83)&lt;-5),"※2025年6月_「Ｅ）材料費」は、下記「（再掲）医薬品費・（再掲）診療材料費・（再掲）給食用材料費」の合計以上の数値をご入力ください。",IF(AND(OR(H81&gt;0,H82&gt;0,H83&gt;0),H80-SUM(H81:H83)&lt;-5),"※2026年6月_「Ｅ）材料費」は、下記「（再掲）医薬品費・（再掲）診療材料費・（再掲）給食用材料費」の合計以上の数値をご入力ください。","")))</f>
        <v/>
      </c>
    </row>
    <row r="81" spans="2:10" ht="25.1" customHeight="1" x14ac:dyDescent="0.25">
      <c r="B81" s="83"/>
      <c r="C81" s="142"/>
      <c r="D81" s="682" t="s">
        <v>1606</v>
      </c>
      <c r="E81" s="218" t="s">
        <v>198</v>
      </c>
      <c r="F81" s="175"/>
      <c r="G81" s="105" t="s">
        <v>14</v>
      </c>
      <c r="H81" s="231"/>
      <c r="I81" s="107" t="s">
        <v>14</v>
      </c>
    </row>
    <row r="82" spans="2:10" ht="25.1" customHeight="1" x14ac:dyDescent="0.25">
      <c r="B82" s="83"/>
      <c r="C82" s="142"/>
      <c r="D82" s="683"/>
      <c r="E82" s="220" t="s">
        <v>199</v>
      </c>
      <c r="F82" s="221"/>
      <c r="G82" s="222" t="s">
        <v>14</v>
      </c>
      <c r="H82" s="232"/>
      <c r="I82" s="229" t="s">
        <v>14</v>
      </c>
    </row>
    <row r="83" spans="2:10" ht="25.1" customHeight="1" x14ac:dyDescent="0.25">
      <c r="B83" s="83"/>
      <c r="C83" s="219"/>
      <c r="D83" s="684"/>
      <c r="E83" s="223" t="s">
        <v>1207</v>
      </c>
      <c r="F83" s="224"/>
      <c r="G83" s="225" t="s">
        <v>14</v>
      </c>
      <c r="H83" s="233"/>
      <c r="I83" s="230" t="s">
        <v>14</v>
      </c>
    </row>
    <row r="84" spans="2:10" ht="25.1" customHeight="1" x14ac:dyDescent="0.25">
      <c r="B84" s="83"/>
      <c r="C84" s="131" t="s">
        <v>381</v>
      </c>
      <c r="D84" s="94"/>
      <c r="E84" s="103"/>
      <c r="F84" s="175"/>
      <c r="G84" s="71" t="s">
        <v>14</v>
      </c>
      <c r="H84" s="231"/>
      <c r="I84" s="61" t="s">
        <v>14</v>
      </c>
      <c r="J84" t="str">
        <f>IF(AND(AND(F85&gt;0,F84-F85&lt;-5),AND(H85&gt;0,H84-H85&lt;-5)),"※2025年6月, 2026年6月_「Ｆ）給与費」は、下記「（再掲）賞与」以上の数値をご入力ください。",IF(AND(F85&gt;0,F84-F85&lt;-5),"※2025年6月_「Ｆ）給与費」は、下記「（再掲）賞与」以上の数値をご入力ください。",IF(AND(H85&gt;0,H84-H85&lt;-5),"※2026年6月_「Ｆ）給与費」は、下記「（再掲）賞与」以上の数値をご入力ください。","")))</f>
        <v/>
      </c>
    </row>
    <row r="85" spans="2:10" ht="25.1" customHeight="1" x14ac:dyDescent="0.25">
      <c r="B85" s="83"/>
      <c r="C85" s="143"/>
      <c r="D85" s="130" t="s">
        <v>375</v>
      </c>
      <c r="E85" s="102"/>
      <c r="F85" s="174"/>
      <c r="G85" s="71" t="s">
        <v>14</v>
      </c>
      <c r="H85" s="234"/>
      <c r="I85" s="61" t="s">
        <v>14</v>
      </c>
    </row>
    <row r="86" spans="2:10" ht="25.1" customHeight="1" x14ac:dyDescent="0.25">
      <c r="B86" s="83"/>
      <c r="C86" s="131" t="s">
        <v>377</v>
      </c>
      <c r="D86" s="94"/>
      <c r="E86" s="103"/>
      <c r="F86" s="175"/>
      <c r="G86" s="71" t="s">
        <v>14</v>
      </c>
      <c r="H86" s="231"/>
      <c r="I86" s="61" t="s">
        <v>14</v>
      </c>
      <c r="J86" t="str">
        <f>IF(AND(AND(OR(F87&gt;0,F88&gt;0,F89&gt;0),F86-SUM(F87:F89)&lt;-5),AND(OR(H87&gt;0,H88&gt;0,H89&gt;0),H86-SUM(H87:H89)&lt;-5)),"※2025年6月, 2026年6月_「Ｇ）委託費」は、下記「（再掲）給食委託費・（再掲）人材委託費・（再掲）保守委託費」の合計以上の数値をご入力ください。",IF(AND(OR(F87&gt;0,F88&gt;0,F89&gt;0),F86-SUM(F87:F89)&lt;-5),"※2025年6月_「Ｇ）委託費」は、下記「（再掲）給食委託費・（再掲）人材委託費・（再掲）保守委託費」の合計以上の数値をご入力ください。",IF(AND(OR(H87&gt;0,H88&gt;0,H89&gt;0),H86-SUM(H87:H89)&lt;-5),"※2026年6月_「Ｇ）委託費」は、下記「（再掲）給食委託費・（再掲）人材委託費・（再掲）保守委託費」の合計以上の数値をご入力ください。","")))</f>
        <v/>
      </c>
    </row>
    <row r="87" spans="2:10" ht="25.1" customHeight="1" x14ac:dyDescent="0.25">
      <c r="B87" s="83"/>
      <c r="C87" s="144"/>
      <c r="D87" s="682" t="s">
        <v>1606</v>
      </c>
      <c r="E87" s="227" t="s">
        <v>378</v>
      </c>
      <c r="F87" s="206"/>
      <c r="G87" s="98" t="s">
        <v>14</v>
      </c>
      <c r="H87" s="235"/>
      <c r="I87" s="99" t="s">
        <v>14</v>
      </c>
    </row>
    <row r="88" spans="2:10" ht="25.1" customHeight="1" x14ac:dyDescent="0.25">
      <c r="B88" s="83"/>
      <c r="C88" s="144"/>
      <c r="D88" s="683"/>
      <c r="E88" s="146" t="s">
        <v>379</v>
      </c>
      <c r="F88" s="203"/>
      <c r="G88" s="147" t="s">
        <v>14</v>
      </c>
      <c r="H88" s="236"/>
      <c r="I88" s="148" t="s">
        <v>14</v>
      </c>
    </row>
    <row r="89" spans="2:10" ht="25.1" customHeight="1" x14ac:dyDescent="0.25">
      <c r="B89" s="83"/>
      <c r="C89" s="226"/>
      <c r="D89" s="684"/>
      <c r="E89" s="228" t="s">
        <v>380</v>
      </c>
      <c r="F89" s="221"/>
      <c r="G89" s="106" t="s">
        <v>14</v>
      </c>
      <c r="H89" s="232"/>
      <c r="I89" s="108" t="s">
        <v>14</v>
      </c>
    </row>
    <row r="90" spans="2:10" ht="25.1" customHeight="1" x14ac:dyDescent="0.25">
      <c r="B90" s="83"/>
      <c r="C90" s="131" t="s">
        <v>200</v>
      </c>
      <c r="D90" s="96"/>
      <c r="E90" s="103"/>
      <c r="F90" s="175"/>
      <c r="G90" s="71" t="s">
        <v>14</v>
      </c>
      <c r="H90" s="231"/>
      <c r="I90" s="61" t="s">
        <v>14</v>
      </c>
      <c r="J90" t="str">
        <f>IF(AND(AND(F91&gt;0,F90-F91&lt;-5),AND(H91&gt;0,H90-H91&lt;-5)),"※2025年6月, 2026年6月_「Ｈ）設備関係費」は、下記「（再掲）減価償却費」以上の数値をご入力ください。",IF(AND(F91&gt;0,F90-F91&lt;-5),"※2025年6月_「Ｈ）設備関係費」は、下記「（再掲）減価償却費」以上の数値をご入力ください。",IF(AND(H91&gt;0,H90-H91&lt;-5),"※2026年6月_「Ｈ）設備関係費」は、下記「（再掲）減価償却費」以上の数値をご入力ください。","")))</f>
        <v/>
      </c>
    </row>
    <row r="91" spans="2:10" ht="25.1" customHeight="1" x14ac:dyDescent="0.25">
      <c r="B91" s="83"/>
      <c r="C91" s="101"/>
      <c r="D91" s="130" t="s">
        <v>13</v>
      </c>
      <c r="E91" s="102"/>
      <c r="F91" s="174"/>
      <c r="G91" s="71" t="s">
        <v>14</v>
      </c>
      <c r="H91" s="234"/>
      <c r="I91" s="61" t="s">
        <v>14</v>
      </c>
    </row>
    <row r="92" spans="2:10" ht="25.1" customHeight="1" x14ac:dyDescent="0.25">
      <c r="B92" s="83"/>
      <c r="C92" s="130" t="s">
        <v>6</v>
      </c>
      <c r="D92" s="94"/>
      <c r="E92" s="103"/>
      <c r="F92" s="9"/>
      <c r="G92" s="71" t="s">
        <v>14</v>
      </c>
      <c r="H92" s="273"/>
      <c r="I92" s="61" t="s">
        <v>14</v>
      </c>
    </row>
    <row r="93" spans="2:10" ht="25.1" customHeight="1" x14ac:dyDescent="0.25">
      <c r="B93" s="83"/>
      <c r="C93" s="131" t="s">
        <v>201</v>
      </c>
      <c r="D93" s="94"/>
      <c r="E93" s="103"/>
      <c r="F93" s="176"/>
      <c r="G93" s="71" t="s">
        <v>14</v>
      </c>
      <c r="H93" s="172"/>
      <c r="I93" s="61" t="s">
        <v>14</v>
      </c>
      <c r="J93" t="str">
        <f>IF(AND(AND(F94&gt;0,F93-F94&lt;-5),AND(H94&gt;0,H93-H94&lt;-5)),"※2025年6月, 2026年6月_「Ｊ）経費」は、下記「（再掲）水道光熱費」以上の数値をご入力ください。",IF(AND(F94&gt;0,F93-F94&lt;-5),"※2025年6月_「Ｊ）経費」は、下記「（再掲）水道光熱費」以上の数値をご入力ください。",IF(AND(H94&gt;0,H93-H94&lt;-5),"※2026年6月_「Ｊ）経費」は、下記「（再掲）水道光熱費」以上の数値をご入力ください。","")))</f>
        <v/>
      </c>
    </row>
    <row r="94" spans="2:10" ht="25.1" customHeight="1" x14ac:dyDescent="0.25">
      <c r="B94" s="83"/>
      <c r="C94" s="142"/>
      <c r="D94" s="131" t="s">
        <v>284</v>
      </c>
      <c r="E94" s="102"/>
      <c r="F94" s="42">
        <f>SUM(F95:F97)</f>
        <v>0</v>
      </c>
      <c r="G94" s="149" t="s">
        <v>14</v>
      </c>
      <c r="H94" s="276">
        <f>SUM(H95:H97)</f>
        <v>0</v>
      </c>
      <c r="I94" s="151" t="s">
        <v>14</v>
      </c>
    </row>
    <row r="95" spans="2:10" ht="25.1" customHeight="1" x14ac:dyDescent="0.25">
      <c r="B95" s="83"/>
      <c r="C95" s="142"/>
      <c r="D95" s="144"/>
      <c r="E95" s="145" t="s">
        <v>157</v>
      </c>
      <c r="F95" s="206"/>
      <c r="G95" s="98" t="s">
        <v>14</v>
      </c>
      <c r="H95" s="235"/>
      <c r="I95" s="99" t="s">
        <v>14</v>
      </c>
    </row>
    <row r="96" spans="2:10" ht="25.1" customHeight="1" x14ac:dyDescent="0.25">
      <c r="B96" s="83"/>
      <c r="C96" s="142"/>
      <c r="D96" s="144"/>
      <c r="E96" s="146" t="s">
        <v>159</v>
      </c>
      <c r="F96" s="203"/>
      <c r="G96" s="147" t="s">
        <v>14</v>
      </c>
      <c r="H96" s="236"/>
      <c r="I96" s="148" t="s">
        <v>14</v>
      </c>
    </row>
    <row r="97" spans="1:9" ht="25.1" customHeight="1" x14ac:dyDescent="0.25">
      <c r="B97" s="83"/>
      <c r="C97" s="101"/>
      <c r="D97" s="143"/>
      <c r="E97" s="133" t="s">
        <v>161</v>
      </c>
      <c r="F97" s="201"/>
      <c r="G97" s="106" t="s">
        <v>14</v>
      </c>
      <c r="H97" s="237"/>
      <c r="I97" s="108" t="s">
        <v>14</v>
      </c>
    </row>
    <row r="98" spans="1:9" ht="25.1" customHeight="1" x14ac:dyDescent="0.25">
      <c r="B98" s="83"/>
      <c r="C98" s="130" t="s">
        <v>8</v>
      </c>
      <c r="D98" s="94"/>
      <c r="E98" s="103"/>
      <c r="F98" s="9"/>
      <c r="G98" s="71" t="s">
        <v>14</v>
      </c>
      <c r="H98" s="273"/>
      <c r="I98" s="61" t="s">
        <v>14</v>
      </c>
    </row>
    <row r="99" spans="1:9" ht="25.1" customHeight="1" thickBot="1" x14ac:dyDescent="0.3">
      <c r="B99" s="84"/>
      <c r="C99" s="132" t="s">
        <v>9</v>
      </c>
      <c r="D99" s="96"/>
      <c r="E99" s="104"/>
      <c r="F99" s="13"/>
      <c r="G99" s="98" t="s">
        <v>14</v>
      </c>
      <c r="H99" s="274"/>
      <c r="I99" s="99" t="s">
        <v>14</v>
      </c>
    </row>
    <row r="100" spans="1:9" ht="25.1" customHeight="1" thickTop="1" thickBot="1" x14ac:dyDescent="0.3">
      <c r="B100" s="124" t="s">
        <v>17</v>
      </c>
      <c r="C100" s="125"/>
      <c r="D100" s="125"/>
      <c r="E100" s="126"/>
      <c r="F100" s="44">
        <f>F74-F79</f>
        <v>0</v>
      </c>
      <c r="G100" s="90" t="s">
        <v>14</v>
      </c>
      <c r="H100" s="277">
        <f>H74-H79</f>
        <v>0</v>
      </c>
      <c r="I100" s="91" t="s">
        <v>14</v>
      </c>
    </row>
    <row r="101" spans="1:9" ht="25.1" customHeight="1" thickTop="1" thickBot="1" x14ac:dyDescent="0.3">
      <c r="B101" s="685" t="s">
        <v>10</v>
      </c>
      <c r="C101" s="686"/>
      <c r="D101" s="686"/>
      <c r="E101" s="687"/>
      <c r="F101" s="15"/>
      <c r="G101" s="115" t="s">
        <v>14</v>
      </c>
      <c r="H101" s="278"/>
      <c r="I101" s="117" t="s">
        <v>14</v>
      </c>
    </row>
    <row r="102" spans="1:9" ht="25.1" customHeight="1" thickTop="1" thickBot="1" x14ac:dyDescent="0.3">
      <c r="B102" s="685" t="s">
        <v>11</v>
      </c>
      <c r="C102" s="686"/>
      <c r="D102" s="686"/>
      <c r="E102" s="687"/>
      <c r="F102" s="14"/>
      <c r="G102" s="116" t="s">
        <v>14</v>
      </c>
      <c r="H102" s="279"/>
      <c r="I102" s="118" t="s">
        <v>14</v>
      </c>
    </row>
    <row r="103" spans="1:9" ht="25.1" customHeight="1" thickTop="1" thickBot="1" x14ac:dyDescent="0.3">
      <c r="B103" s="127" t="s">
        <v>180</v>
      </c>
      <c r="C103" s="128"/>
      <c r="D103" s="128"/>
      <c r="E103" s="129"/>
      <c r="F103" s="45">
        <f>SUM(F74,F101)-SUM(F79,F102)</f>
        <v>0</v>
      </c>
      <c r="G103" s="92" t="s">
        <v>14</v>
      </c>
      <c r="H103" s="271">
        <f>SUM(H74,H101)-SUM(H79,H102)</f>
        <v>0</v>
      </c>
      <c r="I103" s="93" t="s">
        <v>14</v>
      </c>
    </row>
    <row r="104" spans="1:9" ht="18" customHeight="1" x14ac:dyDescent="0.25">
      <c r="B104" t="s">
        <v>376</v>
      </c>
    </row>
    <row r="105" spans="1:9" ht="18" customHeight="1" x14ac:dyDescent="0.25">
      <c r="B105" s="177" t="s">
        <v>1387</v>
      </c>
    </row>
    <row r="106" spans="1:9" ht="18" customHeight="1" x14ac:dyDescent="0.25">
      <c r="B106" s="177" t="s">
        <v>1388</v>
      </c>
    </row>
    <row r="107" spans="1:9" ht="18" customHeight="1" x14ac:dyDescent="0.25">
      <c r="B107" t="s">
        <v>208</v>
      </c>
    </row>
    <row r="108" spans="1:9" ht="18" customHeight="1" x14ac:dyDescent="0.25">
      <c r="B108" t="s">
        <v>209</v>
      </c>
    </row>
    <row r="109" spans="1:9" ht="18" customHeight="1" x14ac:dyDescent="0.25">
      <c r="B109" t="s">
        <v>181</v>
      </c>
    </row>
    <row r="110" spans="1:9" ht="18" customHeight="1" x14ac:dyDescent="0.25"/>
    <row r="111" spans="1:9" ht="18" customHeight="1" x14ac:dyDescent="0.25">
      <c r="A111" t="s">
        <v>1037</v>
      </c>
    </row>
    <row r="112" spans="1:9" ht="18" customHeight="1" x14ac:dyDescent="0.25">
      <c r="B112" t="s">
        <v>179</v>
      </c>
    </row>
    <row r="113" spans="2:10" ht="18" customHeight="1" thickBot="1" x14ac:dyDescent="0.3">
      <c r="B113" s="177" t="s">
        <v>178</v>
      </c>
    </row>
    <row r="114" spans="2:10" ht="25.1" customHeight="1" thickBot="1" x14ac:dyDescent="0.3">
      <c r="B114" s="677"/>
      <c r="C114" s="678"/>
      <c r="D114" s="678"/>
      <c r="E114" s="679"/>
      <c r="F114" s="680" t="s">
        <v>188</v>
      </c>
      <c r="G114" s="681"/>
      <c r="H114" s="669" t="s">
        <v>343</v>
      </c>
      <c r="I114" s="670"/>
    </row>
    <row r="115" spans="2:10" ht="25.1" customHeight="1" x14ac:dyDescent="0.25">
      <c r="B115" s="119" t="s">
        <v>16</v>
      </c>
      <c r="C115" s="120"/>
      <c r="D115" s="120"/>
      <c r="E115" s="121"/>
      <c r="F115" s="42">
        <f>SUM(F116:F119)</f>
        <v>0</v>
      </c>
      <c r="G115" s="86" t="s">
        <v>14</v>
      </c>
      <c r="H115" s="280">
        <f>SUM(H116:H119)</f>
        <v>0</v>
      </c>
      <c r="I115" s="87" t="s">
        <v>14</v>
      </c>
      <c r="J115" t="str">
        <f>IF(AND(F115&gt;=1000000000,H115&gt;=1000000000),"※2024年度, 2025年度_医業収益が高額になっておりますので、お手数ですが下記A）～D）の数値をご確認ください。",IF(F115&gt;=1000000000,"※2024年度_医業収益が高額になっておりますので、お手数ですが下記A）～D）の数値をご確認ください。",IF(H115&gt;=1000000000,"※2025年度_医業収益が高額になっておりますので、お手数ですが下記A）～D）の数値をご確認ください。","")))</f>
        <v/>
      </c>
    </row>
    <row r="116" spans="2:10" ht="25.1" customHeight="1" x14ac:dyDescent="0.25">
      <c r="B116" s="83"/>
      <c r="C116" s="130" t="s">
        <v>0</v>
      </c>
      <c r="D116" s="94"/>
      <c r="E116" s="95"/>
      <c r="F116" s="9"/>
      <c r="G116" s="71" t="s">
        <v>14</v>
      </c>
      <c r="H116" s="18"/>
      <c r="I116" s="61" t="s">
        <v>14</v>
      </c>
    </row>
    <row r="117" spans="2:10" ht="25.1" customHeight="1" x14ac:dyDescent="0.25">
      <c r="B117" s="83"/>
      <c r="C117" s="130" t="s">
        <v>1</v>
      </c>
      <c r="D117" s="94"/>
      <c r="E117" s="95"/>
      <c r="F117" s="9"/>
      <c r="G117" s="71" t="s">
        <v>14</v>
      </c>
      <c r="H117" s="18"/>
      <c r="I117" s="61" t="s">
        <v>14</v>
      </c>
    </row>
    <row r="118" spans="2:10" ht="25.1" customHeight="1" x14ac:dyDescent="0.25">
      <c r="B118" s="83"/>
      <c r="C118" s="130" t="s">
        <v>2</v>
      </c>
      <c r="D118" s="94"/>
      <c r="E118" s="95"/>
      <c r="F118" s="9"/>
      <c r="G118" s="71" t="s">
        <v>14</v>
      </c>
      <c r="H118" s="18"/>
      <c r="I118" s="61" t="s">
        <v>14</v>
      </c>
    </row>
    <row r="119" spans="2:10" ht="25.1" customHeight="1" thickBot="1" x14ac:dyDescent="0.3">
      <c r="B119" s="84"/>
      <c r="C119" s="131" t="s">
        <v>3</v>
      </c>
      <c r="D119" s="96"/>
      <c r="E119" s="97"/>
      <c r="F119" s="13"/>
      <c r="G119" s="98" t="s">
        <v>14</v>
      </c>
      <c r="H119" s="19"/>
      <c r="I119" s="99" t="s">
        <v>14</v>
      </c>
    </row>
    <row r="120" spans="2:10" ht="25.1" customHeight="1" thickTop="1" x14ac:dyDescent="0.25">
      <c r="B120" s="85" t="s">
        <v>15</v>
      </c>
      <c r="C120" s="122"/>
      <c r="D120" s="122"/>
      <c r="E120" s="123"/>
      <c r="F120" s="43">
        <f>SUM(F121,F125,F127,F131,F133:F134,F139:F140)</f>
        <v>0</v>
      </c>
      <c r="G120" s="88" t="s">
        <v>14</v>
      </c>
      <c r="H120" s="46">
        <f>SUM(H121,H125,H127,H131,H133:H134,H139:H140)</f>
        <v>0</v>
      </c>
      <c r="I120" s="89" t="s">
        <v>14</v>
      </c>
    </row>
    <row r="121" spans="2:10" ht="25.1" customHeight="1" x14ac:dyDescent="0.25">
      <c r="B121" s="83"/>
      <c r="C121" s="131" t="s">
        <v>4</v>
      </c>
      <c r="D121" s="96"/>
      <c r="E121" s="94"/>
      <c r="F121" s="175"/>
      <c r="G121" s="71" t="s">
        <v>14</v>
      </c>
      <c r="H121" s="173"/>
      <c r="I121" s="61" t="s">
        <v>14</v>
      </c>
      <c r="J121" t="str">
        <f>IF(AND(AND(OR(F122&gt;0,F123&gt;0,F124&gt;0),F121-SUM(F122:F124)&lt;-5),AND(OR(H122&gt;0,H123&gt;0,H124&gt;0),H121-SUM(H122:H124)&lt;-5)),"※2024年度, 2025年度_「Ｅ）材料費」は、下記「（再掲）医薬品費・（再掲）診療材料費・（再掲）給食用材料費」の合計以上の数値をご入力ください。",IF(AND(OR(F122&gt;0,F123&gt;0,F124&gt;0),F121-SUM(F122:F124)&lt;-5),"※2024年度_「Ｅ）材料費」は、下記「（再掲）医薬品費・（再掲）診療材料費・（再掲）給食用材料費」の合計以上の数値をご入力ください。",IF(AND(OR(H122&gt;0,H123&gt;0,H124&gt;0),H121-SUM(H122:H124)&lt;-5),"※2025年度_「Ｅ）材料費」は、下記「（再掲）医薬品費・（再掲）診療材料費・（再掲）給食用材料費」の合計以上の数値をご入力ください。","")))</f>
        <v/>
      </c>
    </row>
    <row r="122" spans="2:10" ht="25.1" customHeight="1" x14ac:dyDescent="0.25">
      <c r="B122" s="83"/>
      <c r="C122" s="142"/>
      <c r="D122" s="682" t="s">
        <v>1606</v>
      </c>
      <c r="E122" s="218" t="s">
        <v>198</v>
      </c>
      <c r="F122" s="175"/>
      <c r="G122" s="105" t="s">
        <v>14</v>
      </c>
      <c r="H122" s="173"/>
      <c r="I122" s="107" t="s">
        <v>14</v>
      </c>
    </row>
    <row r="123" spans="2:10" ht="25.1" customHeight="1" x14ac:dyDescent="0.25">
      <c r="B123" s="83"/>
      <c r="C123" s="142"/>
      <c r="D123" s="683"/>
      <c r="E123" s="220" t="s">
        <v>199</v>
      </c>
      <c r="F123" s="221"/>
      <c r="G123" s="222" t="s">
        <v>14</v>
      </c>
      <c r="H123" s="281"/>
      <c r="I123" s="229" t="s">
        <v>14</v>
      </c>
    </row>
    <row r="124" spans="2:10" ht="25.1" customHeight="1" x14ac:dyDescent="0.25">
      <c r="B124" s="83"/>
      <c r="C124" s="219"/>
      <c r="D124" s="684"/>
      <c r="E124" s="223" t="s">
        <v>1206</v>
      </c>
      <c r="F124" s="224"/>
      <c r="G124" s="225" t="s">
        <v>14</v>
      </c>
      <c r="H124" s="202"/>
      <c r="I124" s="230" t="s">
        <v>14</v>
      </c>
    </row>
    <row r="125" spans="2:10" ht="25.1" customHeight="1" x14ac:dyDescent="0.25">
      <c r="B125" s="83"/>
      <c r="C125" s="131" t="s">
        <v>381</v>
      </c>
      <c r="D125" s="94"/>
      <c r="E125" s="103"/>
      <c r="F125" s="175"/>
      <c r="G125" s="71" t="s">
        <v>14</v>
      </c>
      <c r="H125" s="173"/>
      <c r="I125" s="61" t="s">
        <v>14</v>
      </c>
      <c r="J125" t="str">
        <f>IF(AND(AND(F126&gt;0,F125-F126&lt;-5),AND(H126&gt;0,H125-H126&lt;-5)),"※2024年度, 2025年度_「Ｆ）給与費」は、下記「（再掲）賞与」以上の数値をご入力ください。",IF(AND(F126&gt;0,F125-F126&lt;-5),"※2024年度_「Ｆ）給与費」は、下記「（再掲）賞与」以上の数値をご入力ください。",IF(AND(H126&gt;0,H125-H126&lt;-5),"※2025年度_「Ｆ）給与費」は、下記「（再掲）賞与」以上の数値をご入力ください。","")))</f>
        <v/>
      </c>
    </row>
    <row r="126" spans="2:10" ht="25.1" customHeight="1" x14ac:dyDescent="0.25">
      <c r="B126" s="83"/>
      <c r="C126" s="143"/>
      <c r="D126" s="130" t="s">
        <v>375</v>
      </c>
      <c r="E126" s="102"/>
      <c r="F126" s="174"/>
      <c r="G126" s="71" t="s">
        <v>14</v>
      </c>
      <c r="H126" s="172"/>
      <c r="I126" s="61" t="s">
        <v>14</v>
      </c>
    </row>
    <row r="127" spans="2:10" ht="25.1" customHeight="1" x14ac:dyDescent="0.25">
      <c r="B127" s="83"/>
      <c r="C127" s="131" t="s">
        <v>377</v>
      </c>
      <c r="D127" s="94"/>
      <c r="E127" s="103"/>
      <c r="F127" s="175"/>
      <c r="G127" s="71" t="s">
        <v>14</v>
      </c>
      <c r="H127" s="173"/>
      <c r="I127" s="61" t="s">
        <v>14</v>
      </c>
      <c r="J127" t="str">
        <f>IF(AND(AND(OR(F128&gt;0,F129&gt;0,F130&gt;0),F127-SUM(F128:F130)&lt;-5),AND(OR(H128&gt;0,H129&gt;0,H130&gt;0),H127-SUM(H128:H130)&lt;-5)),"※2024年度, 2025年度_「Ｇ）委託費」は、下記「（再掲）給食委託費・（再掲）人材委託費・（再掲）保守委託費」の合計以上の数値をご入力ください。",IF(AND(OR(F128&gt;0,F129&gt;0,F130&gt;0),F127-SUM(F128:F130)&lt;-5),"※2024年度_「Ｇ）委託費」は、下記「（再掲）給食委託費・（再掲）人材委託費・（再掲）保守委託費」の合計以上の数値をご入力ください。",IF(AND(OR(H128&gt;0,H129&gt;0,H130&gt;0),H127-SUM(H128:H130)&lt;-5),"※2025年度_「Ｇ）委託費」は、下記「（再掲）給食委託費・（再掲）人材委託費・（再掲）保守委託費」の合計以上の数値をご入力ください。","")))</f>
        <v/>
      </c>
    </row>
    <row r="128" spans="2:10" ht="25.1" customHeight="1" x14ac:dyDescent="0.25">
      <c r="B128" s="83"/>
      <c r="C128" s="144"/>
      <c r="D128" s="682" t="s">
        <v>1606</v>
      </c>
      <c r="E128" s="227" t="s">
        <v>378</v>
      </c>
      <c r="F128" s="206"/>
      <c r="G128" s="98" t="s">
        <v>14</v>
      </c>
      <c r="H128" s="207"/>
      <c r="I128" s="99" t="s">
        <v>14</v>
      </c>
    </row>
    <row r="129" spans="2:10" ht="25.1" customHeight="1" x14ac:dyDescent="0.25">
      <c r="B129" s="83"/>
      <c r="C129" s="144"/>
      <c r="D129" s="683"/>
      <c r="E129" s="146" t="s">
        <v>379</v>
      </c>
      <c r="F129" s="203"/>
      <c r="G129" s="147" t="s">
        <v>14</v>
      </c>
      <c r="H129" s="204"/>
      <c r="I129" s="148" t="s">
        <v>14</v>
      </c>
    </row>
    <row r="130" spans="2:10" ht="25.1" customHeight="1" x14ac:dyDescent="0.25">
      <c r="B130" s="83"/>
      <c r="C130" s="226"/>
      <c r="D130" s="684"/>
      <c r="E130" s="228" t="s">
        <v>380</v>
      </c>
      <c r="F130" s="221"/>
      <c r="G130" s="106" t="s">
        <v>14</v>
      </c>
      <c r="H130" s="281"/>
      <c r="I130" s="108" t="s">
        <v>14</v>
      </c>
    </row>
    <row r="131" spans="2:10" ht="25.1" customHeight="1" x14ac:dyDescent="0.25">
      <c r="B131" s="83"/>
      <c r="C131" s="131" t="s">
        <v>5</v>
      </c>
      <c r="D131" s="96"/>
      <c r="E131" s="103"/>
      <c r="F131" s="175"/>
      <c r="G131" s="71" t="s">
        <v>14</v>
      </c>
      <c r="H131" s="173"/>
      <c r="I131" s="61" t="s">
        <v>14</v>
      </c>
      <c r="J131" t="str">
        <f>IF(AND(AND(F132&gt;0,F131-F132&lt;-5),AND(H132&gt;0,H131-H132&lt;-5)),"※2024年度, 2025年度_「Ｈ）設備関係費」は、下記「（再掲）減価償却費」以上の数値をご入力ください。",IF(AND(F132&gt;0,F131-F132&lt;-5),"※2024年度_「Ｈ）設備関係費」は、下記「（再掲）減価償却費」以上の数値をご入力ください。",IF(AND(H132&gt;0,H131-H132&lt;-5),"※2025年度_「Ｈ）設備関係費」は、下記「（再掲）減価償却費」以上の数値をご入力ください。","")))</f>
        <v/>
      </c>
    </row>
    <row r="132" spans="2:10" ht="25.1" customHeight="1" x14ac:dyDescent="0.25">
      <c r="B132" s="83"/>
      <c r="C132" s="101"/>
      <c r="D132" s="130" t="s">
        <v>13</v>
      </c>
      <c r="E132" s="102"/>
      <c r="F132" s="174"/>
      <c r="G132" s="71" t="s">
        <v>14</v>
      </c>
      <c r="H132" s="172"/>
      <c r="I132" s="61" t="s">
        <v>14</v>
      </c>
    </row>
    <row r="133" spans="2:10" ht="25.1" customHeight="1" x14ac:dyDescent="0.25">
      <c r="B133" s="83"/>
      <c r="C133" s="130" t="s">
        <v>6</v>
      </c>
      <c r="D133" s="94"/>
      <c r="E133" s="103"/>
      <c r="F133" s="174"/>
      <c r="G133" s="71" t="s">
        <v>14</v>
      </c>
      <c r="H133" s="172"/>
      <c r="I133" s="61" t="s">
        <v>14</v>
      </c>
    </row>
    <row r="134" spans="2:10" ht="25.1" customHeight="1" x14ac:dyDescent="0.25">
      <c r="B134" s="83"/>
      <c r="C134" s="131" t="s">
        <v>7</v>
      </c>
      <c r="D134" s="94"/>
      <c r="E134" s="103"/>
      <c r="F134" s="176"/>
      <c r="G134" s="71" t="s">
        <v>14</v>
      </c>
      <c r="H134" s="172"/>
      <c r="I134" s="61" t="s">
        <v>14</v>
      </c>
      <c r="J134" t="str">
        <f>IF(AND(AND(F135&gt;0,F134-F135&lt;-5),AND(H135&gt;0,H134-H135&lt;-5)),"※2024年度, 2025年度_「Ｊ）経費」は、下記「（再掲）水道光熱費」以上の数値をご入力ください。",IF(AND(F135&gt;0,F134-F135&lt;-5),"※2024年度_「Ｊ）経費」は、下記「（再掲）水道光熱費」以上の数値をご入力ください。",IF(AND(H135&gt;0,H134-H135&lt;-5),"※2025年度_「Ｊ）経費」は、下記「（再掲）水道光熱費」以上の数値をご入力ください。","")))</f>
        <v/>
      </c>
    </row>
    <row r="135" spans="2:10" ht="25.1" customHeight="1" x14ac:dyDescent="0.25">
      <c r="B135" s="83"/>
      <c r="C135" s="100"/>
      <c r="D135" s="131" t="s">
        <v>284</v>
      </c>
      <c r="E135" s="102"/>
      <c r="F135" s="42">
        <f>SUM(F136:F138)</f>
        <v>0</v>
      </c>
      <c r="G135" s="149" t="s">
        <v>14</v>
      </c>
      <c r="H135" s="150">
        <f>SUM(H136:H138)</f>
        <v>0</v>
      </c>
      <c r="I135" s="68" t="s">
        <v>14</v>
      </c>
    </row>
    <row r="136" spans="2:10" ht="25.1" customHeight="1" x14ac:dyDescent="0.25">
      <c r="B136" s="83"/>
      <c r="C136" s="142"/>
      <c r="D136" s="144"/>
      <c r="E136" s="145" t="s">
        <v>156</v>
      </c>
      <c r="F136" s="206"/>
      <c r="G136" s="98" t="s">
        <v>14</v>
      </c>
      <c r="H136" s="207"/>
      <c r="I136" s="99" t="s">
        <v>14</v>
      </c>
    </row>
    <row r="137" spans="2:10" ht="25.1" customHeight="1" x14ac:dyDescent="0.25">
      <c r="B137" s="83"/>
      <c r="C137" s="142"/>
      <c r="D137" s="144"/>
      <c r="E137" s="146" t="s">
        <v>158</v>
      </c>
      <c r="F137" s="203"/>
      <c r="G137" s="147" t="s">
        <v>14</v>
      </c>
      <c r="H137" s="204"/>
      <c r="I137" s="148" t="s">
        <v>14</v>
      </c>
    </row>
    <row r="138" spans="2:10" ht="25.1" customHeight="1" x14ac:dyDescent="0.25">
      <c r="B138" s="83"/>
      <c r="C138" s="101"/>
      <c r="D138" s="152"/>
      <c r="E138" s="133" t="s">
        <v>160</v>
      </c>
      <c r="F138" s="201"/>
      <c r="G138" s="106" t="s">
        <v>14</v>
      </c>
      <c r="H138" s="205"/>
      <c r="I138" s="108" t="s">
        <v>14</v>
      </c>
    </row>
    <row r="139" spans="2:10" ht="25.1" customHeight="1" x14ac:dyDescent="0.25">
      <c r="B139" s="83"/>
      <c r="C139" s="130" t="s">
        <v>8</v>
      </c>
      <c r="D139" s="94"/>
      <c r="E139" s="103"/>
      <c r="F139" s="9"/>
      <c r="G139" s="71" t="s">
        <v>14</v>
      </c>
      <c r="H139" s="18"/>
      <c r="I139" s="61" t="s">
        <v>14</v>
      </c>
    </row>
    <row r="140" spans="2:10" ht="25.1" customHeight="1" thickBot="1" x14ac:dyDescent="0.3">
      <c r="B140" s="84"/>
      <c r="C140" s="132" t="s">
        <v>9</v>
      </c>
      <c r="D140" s="96"/>
      <c r="E140" s="104"/>
      <c r="F140" s="13"/>
      <c r="G140" s="98" t="s">
        <v>14</v>
      </c>
      <c r="H140" s="19"/>
      <c r="I140" s="99" t="s">
        <v>14</v>
      </c>
    </row>
    <row r="141" spans="2:10" ht="25.1" customHeight="1" thickTop="1" thickBot="1" x14ac:dyDescent="0.3">
      <c r="B141" s="124" t="s">
        <v>17</v>
      </c>
      <c r="C141" s="125"/>
      <c r="D141" s="125"/>
      <c r="E141" s="126"/>
      <c r="F141" s="44">
        <f>F115-F120</f>
        <v>0</v>
      </c>
      <c r="G141" s="90" t="s">
        <v>14</v>
      </c>
      <c r="H141" s="47">
        <f>H115-H120</f>
        <v>0</v>
      </c>
      <c r="I141" s="91" t="s">
        <v>14</v>
      </c>
    </row>
    <row r="142" spans="2:10" ht="25.1" customHeight="1" thickTop="1" x14ac:dyDescent="0.25">
      <c r="B142" s="737" t="s">
        <v>205</v>
      </c>
      <c r="C142" s="703"/>
      <c r="D142" s="703"/>
      <c r="E142" s="704"/>
      <c r="F142" s="16"/>
      <c r="G142" s="111" t="s">
        <v>14</v>
      </c>
      <c r="H142" s="282"/>
      <c r="I142" s="113" t="s">
        <v>14</v>
      </c>
      <c r="J142" t="str">
        <f>IF(AND(AND(OR(F143&gt;0,F144&gt;0,F145&gt;0,F146&gt;0),F142-SUM(F143:F146)&lt;-5),AND(OR(H143&gt;0,H144&gt;0,H145&gt;0,H146&gt;0),H142-SUM(H143:H146)&lt;-5)),"※2024年度, 2025年度_「④医業外収益」は、下記「（再掲）賃上げ・物価上昇支援事業補助金・（再掲）運営費補助金・（再掲）施設設備補助金・（再掲）その他補助金」の合計以上の数値をご入力ください。",IF(AND(OR(F143&gt;0,F144&gt;0,F145&gt;0,F146&gt;0),F142-SUM(F143:F146)&lt;-5),"※2024年度_「④医業外収益」は、下記「（再掲）賃上げ・物価上昇支援事業補助金・（再掲）運営費補助金・（再掲）施設設備補助金・（再掲）その他補助金」の合計以上の数値をご入力ください。",IF(AND(OR(H143&gt;0,H144&gt;0,H145&gt;0,H146&gt;0),H142-SUM(H143:H146)&lt;-5),"※2025年度_「④医業外収益」は、下記「（再掲）賃上げ・物価上昇支援事業補助金・（再掲）運営費補助金・（再掲）施設設備補助金・（再掲）その他補助金」の合計以上の数値をご入力ください。","")))</f>
        <v/>
      </c>
    </row>
    <row r="143" spans="2:10" ht="25.1" customHeight="1" x14ac:dyDescent="0.25">
      <c r="B143" s="238"/>
      <c r="C143" s="730" t="s">
        <v>1606</v>
      </c>
      <c r="D143" s="733" t="s">
        <v>382</v>
      </c>
      <c r="E143" s="734"/>
      <c r="F143" s="10"/>
      <c r="G143" s="71" t="s">
        <v>14</v>
      </c>
      <c r="H143" s="21"/>
      <c r="I143" s="61" t="s">
        <v>14</v>
      </c>
    </row>
    <row r="144" spans="2:10" ht="25.1" customHeight="1" x14ac:dyDescent="0.25">
      <c r="B144" s="110"/>
      <c r="C144" s="731"/>
      <c r="D144" s="733" t="s">
        <v>202</v>
      </c>
      <c r="E144" s="734"/>
      <c r="F144" s="174"/>
      <c r="G144" s="71" t="s">
        <v>14</v>
      </c>
      <c r="H144" s="172"/>
      <c r="I144" s="61" t="s">
        <v>14</v>
      </c>
    </row>
    <row r="145" spans="2:9" ht="25.1" customHeight="1" x14ac:dyDescent="0.25">
      <c r="B145" s="110"/>
      <c r="C145" s="731"/>
      <c r="D145" s="733" t="s">
        <v>203</v>
      </c>
      <c r="E145" s="734"/>
      <c r="F145" s="174"/>
      <c r="G145" s="71" t="s">
        <v>14</v>
      </c>
      <c r="H145" s="172"/>
      <c r="I145" s="61" t="s">
        <v>14</v>
      </c>
    </row>
    <row r="146" spans="2:9" ht="25.1" customHeight="1" thickBot="1" x14ac:dyDescent="0.3">
      <c r="B146" s="110"/>
      <c r="C146" s="732"/>
      <c r="D146" s="735" t="s">
        <v>204</v>
      </c>
      <c r="E146" s="736"/>
      <c r="F146" s="206"/>
      <c r="G146" s="98" t="s">
        <v>14</v>
      </c>
      <c r="H146" s="207"/>
      <c r="I146" s="62" t="s">
        <v>14</v>
      </c>
    </row>
    <row r="147" spans="2:9" ht="25.1" customHeight="1" thickTop="1" thickBot="1" x14ac:dyDescent="0.3">
      <c r="B147" s="685" t="s">
        <v>11</v>
      </c>
      <c r="C147" s="686"/>
      <c r="D147" s="686"/>
      <c r="E147" s="687"/>
      <c r="F147" s="17"/>
      <c r="G147" s="112" t="s">
        <v>14</v>
      </c>
      <c r="H147" s="22"/>
      <c r="I147" s="114" t="s">
        <v>14</v>
      </c>
    </row>
    <row r="148" spans="2:9" ht="25.1" customHeight="1" thickTop="1" thickBot="1" x14ac:dyDescent="0.3">
      <c r="B148" s="127" t="s">
        <v>12</v>
      </c>
      <c r="C148" s="128"/>
      <c r="D148" s="128"/>
      <c r="E148" s="129"/>
      <c r="F148" s="45">
        <f>SUM(F115,F142)-SUM(F120,F147)</f>
        <v>0</v>
      </c>
      <c r="G148" s="92" t="s">
        <v>14</v>
      </c>
      <c r="H148" s="48">
        <f>SUM(H115,H142)-SUM(H120,H147)</f>
        <v>0</v>
      </c>
      <c r="I148" s="93" t="s">
        <v>14</v>
      </c>
    </row>
    <row r="149" spans="2:9" ht="18" customHeight="1" x14ac:dyDescent="0.25">
      <c r="B149" s="177" t="s">
        <v>1387</v>
      </c>
    </row>
    <row r="150" spans="2:9" ht="18" customHeight="1" x14ac:dyDescent="0.25">
      <c r="B150" s="177" t="s">
        <v>1388</v>
      </c>
    </row>
    <row r="151" spans="2:9" ht="18" customHeight="1" x14ac:dyDescent="0.25">
      <c r="B151" t="s">
        <v>181</v>
      </c>
    </row>
    <row r="152" spans="2:9" ht="12" customHeight="1" x14ac:dyDescent="0.25"/>
    <row r="153" spans="2:9" ht="12" customHeight="1" x14ac:dyDescent="0.25"/>
    <row r="154" spans="2:9" ht="12" customHeight="1" x14ac:dyDescent="0.25"/>
    <row r="155" spans="2:9" ht="12" customHeight="1" x14ac:dyDescent="0.25"/>
  </sheetData>
  <sheetProtection algorithmName="SHA-512" hashValue="3KvEo/u7I7SjEZ4gJeVwTksQ7eCn/VQA2o8oXFkozemf3Z/qkshZNJRNDMUTWt6pA2LJjG9rgP7xxJWFp3skZg==" saltValue="fbQev8eKtD90MRV9/+iv3w==" spinCount="100000" sheet="1" objects="1" scenarios="1"/>
  <mergeCells count="78">
    <mergeCell ref="B147:E147"/>
    <mergeCell ref="C143:C146"/>
    <mergeCell ref="D122:D124"/>
    <mergeCell ref="D128:D130"/>
    <mergeCell ref="D144:E144"/>
    <mergeCell ref="D145:E145"/>
    <mergeCell ref="D146:E146"/>
    <mergeCell ref="D143:E143"/>
    <mergeCell ref="B142:E142"/>
    <mergeCell ref="C56:D56"/>
    <mergeCell ref="C55:D55"/>
    <mergeCell ref="C5:E5"/>
    <mergeCell ref="C6:E6"/>
    <mergeCell ref="C7:E7"/>
    <mergeCell ref="C23:E23"/>
    <mergeCell ref="C16:E16"/>
    <mergeCell ref="C40:D42"/>
    <mergeCell ref="C43:E43"/>
    <mergeCell ref="C49:D49"/>
    <mergeCell ref="C50:D50"/>
    <mergeCell ref="C39:D39"/>
    <mergeCell ref="C53:D53"/>
    <mergeCell ref="C54:D54"/>
    <mergeCell ref="C18:E18"/>
    <mergeCell ref="D19:E19"/>
    <mergeCell ref="B23:B24"/>
    <mergeCell ref="C20:E20"/>
    <mergeCell ref="C21:E21"/>
    <mergeCell ref="C22:E22"/>
    <mergeCell ref="C24:E24"/>
    <mergeCell ref="C34:D35"/>
    <mergeCell ref="F29:G29"/>
    <mergeCell ref="H4:I4"/>
    <mergeCell ref="F13:G13"/>
    <mergeCell ref="H13:I13"/>
    <mergeCell ref="C15:E15"/>
    <mergeCell ref="B4:E4"/>
    <mergeCell ref="B13:E13"/>
    <mergeCell ref="C8:E8"/>
    <mergeCell ref="C14:E14"/>
    <mergeCell ref="B5:B7"/>
    <mergeCell ref="B8:B9"/>
    <mergeCell ref="C9:E9"/>
    <mergeCell ref="B14:B22"/>
    <mergeCell ref="F4:G4"/>
    <mergeCell ref="C17:E17"/>
    <mergeCell ref="C63:E63"/>
    <mergeCell ref="C47:D47"/>
    <mergeCell ref="C48:D48"/>
    <mergeCell ref="H29:I29"/>
    <mergeCell ref="B29:E29"/>
    <mergeCell ref="F46:G46"/>
    <mergeCell ref="H46:I46"/>
    <mergeCell ref="C30:D30"/>
    <mergeCell ref="C31:D31"/>
    <mergeCell ref="C32:D32"/>
    <mergeCell ref="C33:D33"/>
    <mergeCell ref="C36:D36"/>
    <mergeCell ref="C37:D37"/>
    <mergeCell ref="C38:D38"/>
    <mergeCell ref="B46:E46"/>
    <mergeCell ref="B30:B43"/>
    <mergeCell ref="H114:I114"/>
    <mergeCell ref="C60:D60"/>
    <mergeCell ref="C61:E61"/>
    <mergeCell ref="C62:E62"/>
    <mergeCell ref="F73:G73"/>
    <mergeCell ref="H73:I73"/>
    <mergeCell ref="B73:E73"/>
    <mergeCell ref="F114:G114"/>
    <mergeCell ref="D81:D83"/>
    <mergeCell ref="D87:D89"/>
    <mergeCell ref="B101:E101"/>
    <mergeCell ref="B102:E102"/>
    <mergeCell ref="B114:E114"/>
    <mergeCell ref="B47:B63"/>
    <mergeCell ref="C51:D52"/>
    <mergeCell ref="C57:D59"/>
  </mergeCells>
  <phoneticPr fontId="5"/>
  <conditionalFormatting sqref="F9">
    <cfRule type="expression" dxfId="43" priority="157">
      <formula>F9&gt;100000</formula>
    </cfRule>
  </conditionalFormatting>
  <conditionalFormatting sqref="F18">
    <cfRule type="expression" dxfId="42" priority="152">
      <formula>AND(F19&gt;0,F18&lt;F19)</formula>
    </cfRule>
  </conditionalFormatting>
  <conditionalFormatting sqref="F24">
    <cfRule type="expression" dxfId="41" priority="154">
      <formula>F24&gt;200000</formula>
    </cfRule>
  </conditionalFormatting>
  <conditionalFormatting sqref="F34">
    <cfRule type="expression" dxfId="40" priority="150">
      <formula>AND(F35&gt;0,F34&lt;F35)</formula>
    </cfRule>
  </conditionalFormatting>
  <conditionalFormatting sqref="F40">
    <cfRule type="expression" dxfId="39" priority="158">
      <formula>AND(OR(F41&gt;0,F42&gt;0),F40&lt;SUM(F41:F42))</formula>
    </cfRule>
  </conditionalFormatting>
  <conditionalFormatting sqref="F51">
    <cfRule type="expression" dxfId="38" priority="58">
      <formula>AND(F52&gt;0,F51&lt;F52)</formula>
    </cfRule>
  </conditionalFormatting>
  <conditionalFormatting sqref="F57">
    <cfRule type="expression" dxfId="37" priority="40">
      <formula>AND(OR(F58&gt;0,F59&gt;0),F57&lt;SUM(F58:F59))</formula>
    </cfRule>
  </conditionalFormatting>
  <conditionalFormatting sqref="F74">
    <cfRule type="expression" dxfId="36" priority="142">
      <formula>F74&gt;=100000000</formula>
    </cfRule>
  </conditionalFormatting>
  <conditionalFormatting sqref="F75">
    <cfRule type="expression" dxfId="35" priority="4">
      <formula>F75&gt;10000000</formula>
    </cfRule>
  </conditionalFormatting>
  <conditionalFormatting sqref="F77">
    <cfRule type="expression" dxfId="34" priority="3">
      <formula>F77&gt;10000000</formula>
    </cfRule>
  </conditionalFormatting>
  <conditionalFormatting sqref="F80">
    <cfRule type="expression" dxfId="33" priority="77">
      <formula>AND(OR(F81&gt;0,F82&gt;0,F83&gt;0),F80-SUM(F81:F83)&lt;-5)</formula>
    </cfRule>
  </conditionalFormatting>
  <conditionalFormatting sqref="F84">
    <cfRule type="expression" dxfId="32" priority="37">
      <formula>AND(F85&gt;0,F84-F85&lt;-5)</formula>
    </cfRule>
  </conditionalFormatting>
  <conditionalFormatting sqref="F86">
    <cfRule type="expression" dxfId="31" priority="36">
      <formula>AND(OR(F87&gt;0,F88&gt;0,F89&gt;0),F86-SUM(F87:F89)&lt;-5)</formula>
    </cfRule>
  </conditionalFormatting>
  <conditionalFormatting sqref="F90">
    <cfRule type="expression" dxfId="30" priority="102">
      <formula>AND(F91&gt;0,F90-F91&lt;-5)</formula>
    </cfRule>
  </conditionalFormatting>
  <conditionalFormatting sqref="F93">
    <cfRule type="expression" dxfId="29" priority="76">
      <formula>AND(F94&gt;0,F93-F94&lt;-5)</formula>
    </cfRule>
  </conditionalFormatting>
  <conditionalFormatting sqref="F115">
    <cfRule type="expression" dxfId="28" priority="71">
      <formula>F115&gt;=1000000000</formula>
    </cfRule>
  </conditionalFormatting>
  <conditionalFormatting sqref="F121">
    <cfRule type="expression" dxfId="27" priority="32">
      <formula>AND(OR(F122&gt;0,F123&gt;0,F124&gt;0),F121-SUM(F122:F124)&lt;-5)</formula>
    </cfRule>
  </conditionalFormatting>
  <conditionalFormatting sqref="F125">
    <cfRule type="expression" dxfId="26" priority="31">
      <formula>AND(F126&gt;0,F125-F126&lt;-5)</formula>
    </cfRule>
  </conditionalFormatting>
  <conditionalFormatting sqref="F127">
    <cfRule type="expression" dxfId="25" priority="30">
      <formula>AND(OR(F128&gt;0,F129&gt;0,F130&gt;0),F127-SUM(F128:F130)&lt;-5)</formula>
    </cfRule>
  </conditionalFormatting>
  <conditionalFormatting sqref="F131">
    <cfRule type="expression" dxfId="24" priority="69">
      <formula>AND(F132&gt;0,F131-F132&lt;-5)</formula>
    </cfRule>
  </conditionalFormatting>
  <conditionalFormatting sqref="F134">
    <cfRule type="expression" dxfId="23" priority="54">
      <formula>AND(F135&gt;0,F134-F135&lt;-5)</formula>
    </cfRule>
  </conditionalFormatting>
  <conditionalFormatting sqref="F142">
    <cfRule type="expression" dxfId="22" priority="67">
      <formula>AND(OR(F143&gt;0,F144&gt;0,F145&gt;0,F146&gt;0),F142-SUM(F143:F146)&lt;-5)</formula>
    </cfRule>
  </conditionalFormatting>
  <conditionalFormatting sqref="H9">
    <cfRule type="expression" dxfId="21" priority="10">
      <formula>H9&gt;100000</formula>
    </cfRule>
  </conditionalFormatting>
  <conditionalFormatting sqref="H18">
    <cfRule type="expression" dxfId="20" priority="8">
      <formula>AND(H19&gt;0,H18&lt;H19)</formula>
    </cfRule>
  </conditionalFormatting>
  <conditionalFormatting sqref="H24">
    <cfRule type="expression" dxfId="19" priority="9">
      <formula>H24&gt;200000</formula>
    </cfRule>
  </conditionalFormatting>
  <conditionalFormatting sqref="H34">
    <cfRule type="expression" dxfId="18" priority="83">
      <formula>AND(H35&gt;0,H34&lt;H35)</formula>
    </cfRule>
  </conditionalFormatting>
  <conditionalFormatting sqref="H40">
    <cfRule type="expression" dxfId="17" priority="41">
      <formula>AND(OR(H41&gt;0,H42&gt;0),H40&lt;SUM(H41:H42))</formula>
    </cfRule>
  </conditionalFormatting>
  <conditionalFormatting sqref="H51">
    <cfRule type="expression" dxfId="16" priority="39">
      <formula>AND(H52&gt;0,H51&lt;H52)</formula>
    </cfRule>
  </conditionalFormatting>
  <conditionalFormatting sqref="H57">
    <cfRule type="expression" dxfId="15" priority="38">
      <formula>AND(OR(H58&gt;0,H59&gt;0),H57&lt;SUM(H58:H59))</formula>
    </cfRule>
  </conditionalFormatting>
  <conditionalFormatting sqref="H74">
    <cfRule type="expression" dxfId="14" priority="25">
      <formula>H74&gt;=100000000</formula>
    </cfRule>
  </conditionalFormatting>
  <conditionalFormatting sqref="H75">
    <cfRule type="expression" dxfId="13" priority="2">
      <formula>H75&gt;10000000</formula>
    </cfRule>
  </conditionalFormatting>
  <conditionalFormatting sqref="H77">
    <cfRule type="expression" dxfId="12" priority="1">
      <formula>H77&gt;10000000</formula>
    </cfRule>
  </conditionalFormatting>
  <conditionalFormatting sqref="H80">
    <cfRule type="expression" dxfId="11" priority="23">
      <formula>AND(OR(H81&gt;0,H82&gt;0,H83&gt;0),H80-SUM(H81:H83)&lt;-5)</formula>
    </cfRule>
  </conditionalFormatting>
  <conditionalFormatting sqref="H84">
    <cfRule type="expression" dxfId="10" priority="19">
      <formula>AND(H85&gt;0,H84-H85&lt;-5)</formula>
    </cfRule>
  </conditionalFormatting>
  <conditionalFormatting sqref="H86">
    <cfRule type="expression" dxfId="9" priority="18">
      <formula>AND(OR(H87&gt;0,H88&gt;0,H89&gt;0),H86-SUM(H87:H89)&lt;-5)</formula>
    </cfRule>
  </conditionalFormatting>
  <conditionalFormatting sqref="H90">
    <cfRule type="expression" dxfId="8" priority="24">
      <formula>AND(H91&gt;0,H90-H91&lt;-5)</formula>
    </cfRule>
  </conditionalFormatting>
  <conditionalFormatting sqref="H93">
    <cfRule type="expression" dxfId="7" priority="22">
      <formula>AND(H94&gt;0,H93-H94&lt;-5)</formula>
    </cfRule>
  </conditionalFormatting>
  <conditionalFormatting sqref="H115">
    <cfRule type="expression" dxfId="6" priority="17">
      <formula>H115&gt;=1000000000</formula>
    </cfRule>
  </conditionalFormatting>
  <conditionalFormatting sqref="H121">
    <cfRule type="expression" dxfId="5" priority="13">
      <formula>AND(OR(H122&gt;0,H123&gt;0,H124&gt;0),H121-SUM(H122:H124)&lt;-5)</formula>
    </cfRule>
  </conditionalFormatting>
  <conditionalFormatting sqref="H125">
    <cfRule type="expression" dxfId="4" priority="12">
      <formula>AND(H126&gt;0,H125-H126&lt;-5)</formula>
    </cfRule>
  </conditionalFormatting>
  <conditionalFormatting sqref="H127">
    <cfRule type="expression" dxfId="3" priority="11">
      <formula>AND(OR(H128&gt;0,H129&gt;0,H130&gt;0),H127-SUM(H128:H130)&lt;-5)</formula>
    </cfRule>
  </conditionalFormatting>
  <conditionalFormatting sqref="H131">
    <cfRule type="expression" dxfId="2" priority="16">
      <formula>AND(H132&gt;0,H131-H132&lt;-5)</formula>
    </cfRule>
  </conditionalFormatting>
  <conditionalFormatting sqref="H134">
    <cfRule type="expression" dxfId="1" priority="14">
      <formula>AND(H135&gt;0,H134-H135&lt;-5)</formula>
    </cfRule>
  </conditionalFormatting>
  <conditionalFormatting sqref="H142">
    <cfRule type="expression" dxfId="0" priority="15">
      <formula>AND(OR(H143&gt;0,H144&gt;0,H145&gt;0,H146&gt;0),H142-SUM(H143:H146)&lt;-5)</formula>
    </cfRule>
  </conditionalFormatting>
  <dataValidations count="28">
    <dataValidation type="decimal" imeMode="off" operator="greaterThanOrEqual" allowBlank="1" showInputMessage="1" showErrorMessage="1" error="数値のみ入力をお願いいたします。" sqref="F60:F63 H60:H63 F43 H30:H34 H47:H51 F16:F18 F9 H53:H57 F24 F30:F34 F36:F40 H43 H9 H36:H40 F53:F57 F47:F51 F6:F7 H6:H7 F20:F22 H16:H18 H24 H20:H22" xr:uid="{3A197289-EDCD-47EB-ACCC-81E7A5588CD1}">
      <formula1>0</formula1>
    </dataValidation>
    <dataValidation type="decimal" imeMode="off" operator="greaterThanOrEqual" allowBlank="1" showInputMessage="1" showErrorMessage="1" error="数値のみ入力をお願いいたします。" sqref="F147:F148 F98:F103 F92:F94 F131 F139:F142 F125 F78:F80 F119:F121 H98:H103 H92:H94 H115 F90 H90 H74 F133:F135 F74 H117 F76 F127 F115 H84 F117 H86 F84 F86 H147:H148 H131 H139:H142 H125 H119:H121 H133:H135 H127 H78:H80 H76" xr:uid="{E607C2E9-C031-4B0D-9755-84559ADF69A2}">
      <formula1>-100000000000</formula1>
    </dataValidation>
    <dataValidation type="decimal" imeMode="off" operator="lessThanOrEqual" allowBlank="1" showInputMessage="1" showErrorMessage="1" error="1ヶ月の外来診療日数の入力をお願いいたします。_x000a_" sqref="F5 H5" xr:uid="{2C9B13C4-FAB0-4841-A546-C41368B1161A}">
      <formula1>30</formula1>
    </dataValidation>
    <dataValidation type="decimal" operator="greaterThanOrEqual" allowBlank="1" showInputMessage="1" showErrorMessage="1" sqref="F14 H14" xr:uid="{F2849C22-17D0-45B6-9F92-D73FE401BA3C}">
      <formula1>0</formula1>
    </dataValidation>
    <dataValidation type="decimal" imeMode="off" operator="lessThanOrEqual" allowBlank="1" showInputMessage="1" showErrorMessage="1" error="月末病床数の入力をお願いいたします。" sqref="F15 H15" xr:uid="{EB931D2B-1183-4EFE-BC1F-4BEE80ECBA87}">
      <formula1>2000</formula1>
    </dataValidation>
    <dataValidation type="custom" imeMode="disabled" allowBlank="1" showInputMessage="1" showErrorMessage="1" error="上記「⑤退院患者数」以下になるように入力をお願いいたします。" sqref="F19 H19" xr:uid="{05F7E4F7-F042-4031-BFAE-528C0F1F8F76}">
      <formula1>F18&gt;=F19</formula1>
    </dataValidation>
    <dataValidation type="custom" imeMode="disabled" allowBlank="1" showInputMessage="1" showErrorMessage="1" error="上記「処置」以下になるように入力をお願いいたします。" sqref="F35 H35 F52 H52" xr:uid="{A3BFE182-C046-4ED7-B255-71B1B739FAFE}">
      <formula1>F34&gt;=F35</formula1>
    </dataValidation>
    <dataValidation type="custom" imeMode="disabled" operator="greaterThanOrEqual" allowBlank="1" showInputMessage="1" showErrorMessage="1" error="点数が9桁を超えています。ご確認をお願いいたします。" sqref="F8 H8 F23 H23" xr:uid="{2F4C4500-A54A-42A3-B837-EC167BB41422}">
      <formula1>F8&lt;1000000000</formula1>
    </dataValidation>
    <dataValidation type="custom" imeMode="disabled" operator="greaterThanOrEqual" allowBlank="1" showInputMessage="1" showErrorMessage="1" error="金額が7桁を超えています。ご確認をお願いいたします。" sqref="F75 H75" xr:uid="{0FEF9678-22A8-42FA-B4FF-28C5878C12EF}">
      <formula1>F75&lt;10000000</formula1>
    </dataValidation>
    <dataValidation type="custom" imeMode="disabled" operator="greaterThanOrEqual" allowBlank="1" showInputMessage="1" showErrorMessage="1" error="金額が8桁を超えています。ご確認をお願いいたします。" sqref="H116 F116 F77 H77" xr:uid="{F7AC47EB-F500-481A-832C-F84945E51C34}">
      <formula1>F77&lt;100000000</formula1>
    </dataValidation>
    <dataValidation type="custom" imeMode="disabled" operator="greaterThanOrEqual" allowBlank="1" showInputMessage="1" showErrorMessage="1" error="金額が9桁を超えています。ご確認をお願いいたします。" sqref="F118 H118" xr:uid="{1B350844-F4B3-4057-8B5E-41CCDB2D5CF0}">
      <formula1>F118&lt;1000000000</formula1>
    </dataValidation>
    <dataValidation type="custom" imeMode="disabled" allowBlank="1" showInputMessage="1" showErrorMessage="1" error="（再掲）水道光熱費は「電気料金・ガス料金・その他の水道光熱費」の合計ですが、ここが上記「Ｊ）経費」以下になるように入力をお願いいたします。" sqref="H95 F95 F136 H136" xr:uid="{305684FD-3725-400B-AF35-8192EC60B1D0}">
      <formula1>F93-F94&gt;=-5</formula1>
    </dataValidation>
    <dataValidation type="custom" imeMode="disabled" allowBlank="1" showInputMessage="1" showErrorMessage="1" error="（再掲）水道光熱費は「電気料金・ガス料金・その他の水道光熱費」の合計ですが、ここが上記「Ｊ）経費」以下になるように入力をお願いいたします。" sqref="H96 F96 F137 H137" xr:uid="{CD26FA90-1769-4E9C-AECC-7D46D84CA58B}">
      <formula1>F93-F94&gt;=-5</formula1>
    </dataValidation>
    <dataValidation type="custom" imeMode="disabled" allowBlank="1" showInputMessage="1" showErrorMessage="1" error="（再掲）水道光熱費は「電気料金・ガス料金・その他の水道光熱費」の合計ですが、ここが上記「Ｊ）経費」以下になるように入力をお願いいたします。" sqref="F138 H97 F97 H138" xr:uid="{F83C88E9-CECA-49A0-9189-435D00710D23}">
      <formula1>F93-F94&gt;=-5</formula1>
    </dataValidation>
    <dataValidation type="custom" imeMode="disabled" allowBlank="1" showInputMessage="1" showErrorMessage="1" error="「（再掲）リハビリテーション・ベースアップ評価料等」の合計は、上記「その他」以下になるように入力をお願いいたします。" sqref="F58 H58 F41 H41" xr:uid="{04140B9A-E895-40D4-9F38-2A52559F8657}">
      <formula1>F40&gt;=SUM(F41:F42)</formula1>
    </dataValidation>
    <dataValidation type="custom" imeMode="disabled" allowBlank="1" showInputMessage="1" showErrorMessage="1" error="「（再掲）リハビリテーション・ベースアップ評価料等」の合計は、上記「その他」以下になるように入力をお願いいたします。" sqref="F59 H59 F42 H42" xr:uid="{2556A1B8-51F8-4B40-91B3-45BA3B41AD4F}">
      <formula1>F40&gt;=SUM(F41:F42)</formula1>
    </dataValidation>
    <dataValidation type="custom" imeMode="disabled" allowBlank="1" showInputMessage="1" showErrorMessage="1" error="「（再掲）医薬品費・診療材料費・給食用材料費」の合計は、Ｅ）材料費以下になるように入力をお願いいたします。" sqref="F122 H122 F81 H81" xr:uid="{73D35A76-E867-42BF-84EA-8086D8425550}">
      <formula1>F80-SUM(F81:F83)&gt;=-5</formula1>
    </dataValidation>
    <dataValidation type="custom" imeMode="disabled" allowBlank="1" showInputMessage="1" showErrorMessage="1" error="「（再掲）医薬品費・診療材料費・給食用材料費」の合計は、Ｅ）材料費以下になるように入力をお願いいたします。" sqref="F123 H123 F82 H82" xr:uid="{F6AC5F79-2E91-485B-887C-7D3220F39843}">
      <formula1>F80-SUM(F81:F83)&gt;=-5</formula1>
    </dataValidation>
    <dataValidation type="custom" imeMode="disabled" allowBlank="1" showInputMessage="1" showErrorMessage="1" error="「（再掲）医薬品費・診療材料費・給食用材料費」の合計は、Ｅ）材料費以下になるように入力をお願いいたします。" sqref="F124 H124 F83 H83" xr:uid="{BC3F83FF-07BC-4E6D-97DC-EF8A12F7986A}">
      <formula1>F80-SUM(F81:F83)&gt;=-5</formula1>
    </dataValidation>
    <dataValidation type="custom" imeMode="disabled" allowBlank="1" showInputMessage="1" showErrorMessage="1" error="（再掲）賞与は、Ｆ）給与費以下になるように入力をお願いいたします。" sqref="F85 H85 F126 H126" xr:uid="{94B53EF9-239A-49AE-9EAC-CC03AE23E603}">
      <formula1>F84-F85&gt;=-5</formula1>
    </dataValidation>
    <dataValidation type="custom" imeMode="disabled" allowBlank="1" showInputMessage="1" showErrorMessage="1" error="「（再掲）給食委託費・人材委託費・保守委託費」の合計は、Ｇ）委託費以下になるように入力をお願いいたします。" sqref="F87 H87 F128 H128" xr:uid="{273B3532-DA5F-4621-B4FB-808ABB44D57D}">
      <formula1>F86-SUM(F87:F89)&gt;=-5</formula1>
    </dataValidation>
    <dataValidation type="custom" imeMode="disabled" allowBlank="1" showInputMessage="1" showErrorMessage="1" error="「（再掲）給食委託費・人材委託費・保守委託費」の合計は、Ｇ）委託費以下になるように入力をお願いいたします。" sqref="F88 H88 F129 H129" xr:uid="{6ABB68B4-0346-46CA-A1B7-0F241BB5E0CC}">
      <formula1>F86-SUM(F87:F89)&gt;=-5</formula1>
    </dataValidation>
    <dataValidation type="custom" imeMode="disabled" allowBlank="1" showInputMessage="1" showErrorMessage="1" error="「（再掲）給食委託費・人材委託費・保守委託費」の合計は、Ｇ）委託費以下になるように入力をお願いいたします。" sqref="F89 H89 F130 H130" xr:uid="{46B11517-5914-4811-A266-CC53AC8A8CB0}">
      <formula1>F86-SUM(F87:F89)&gt;=-5</formula1>
    </dataValidation>
    <dataValidation type="custom" imeMode="disabled" allowBlank="1" showInputMessage="1" showErrorMessage="1" error="（再掲）減価償却費は、Ｈ）設備関係費以下になるように入力をお願いいたします。" sqref="F91 H91 F132 H132" xr:uid="{344A1AC4-2313-4D00-A494-8E935A1DE1E3}">
      <formula1>F90-F91&gt;=-5</formula1>
    </dataValidation>
    <dataValidation type="custom" imeMode="disabled" allowBlank="1" showInputMessage="1" showErrorMessage="1" error="「（再掲）賃上げ・物価上昇支援事業補助金、運営費補助金、施設設備補助金、その他補助金」の合計は、④医業外収益以下になるように入力をお願いいたします。" sqref="F143 H143" xr:uid="{E4A8619B-FA97-41F8-9F8B-9BD62DC7FDB9}">
      <formula1>F142-SUM(F143:F146)&gt;=-5</formula1>
    </dataValidation>
    <dataValidation type="custom" imeMode="disabled" allowBlank="1" showInputMessage="1" showErrorMessage="1" error="「（再掲）賃上げ・物価上昇支援事業補助金、運営費補助金、施設設備補助金、その他補助金」の合計は、④医業外収益以下になるように入力をお願いいたします。" sqref="F144 H144" xr:uid="{BA25614E-70D4-4B99-91D0-BD2DCD954603}">
      <formula1>F142-SUM(F143:F146)&gt;=-5</formula1>
    </dataValidation>
    <dataValidation type="custom" imeMode="disabled" allowBlank="1" showInputMessage="1" showErrorMessage="1" error="「（再掲）賃上げ・物価上昇支援事業補助金、運営費補助金、施設設備補助金、その他補助金」の合計は、④医業外収益以下になるように入力をお願いいたします。" sqref="F145 H145" xr:uid="{CB6A046A-F109-48E3-84D3-8C33EE741AE6}">
      <formula1>F142-SUM(F143:F146)&gt;=-5</formula1>
    </dataValidation>
    <dataValidation type="custom" imeMode="disabled" allowBlank="1" showInputMessage="1" showErrorMessage="1" error="「（再掲）賃上げ・物価上昇支援事業補助金、運営費補助金、施設設備補助金、その他補助金」の合計は、④医業外収益以下になるように入力をお願いいたします。" sqref="F146 H146" xr:uid="{B9395C94-7727-4868-BF1F-E7C109CB4538}">
      <formula1>F142-SUM(F143:F146)&gt;=-5</formula1>
    </dataValidation>
  </dataValidations>
  <pageMargins left="0.70866141732283472" right="0.70866141732283472" top="0.74803149606299213" bottom="0.74803149606299213" header="0.31496062992125984" footer="0.31496062992125984"/>
  <pageSetup paperSize="9" scale="79" orientation="portrait" r:id="rId1"/>
  <rowBreaks count="3" manualBreakCount="3">
    <brk id="26" max="16383" man="1"/>
    <brk id="68" max="16383" man="1"/>
    <brk id="110"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01CD0-EA3F-4386-B554-E2946A3B340B}">
  <dimension ref="A1:AS75"/>
  <sheetViews>
    <sheetView zoomScaleNormal="100" zoomScaleSheetLayoutView="85" workbookViewId="0">
      <selection activeCell="AQ1" sqref="AQ1"/>
    </sheetView>
  </sheetViews>
  <sheetFormatPr defaultRowHeight="13.3" x14ac:dyDescent="0.25"/>
  <cols>
    <col min="1" max="42" width="1.68359375" customWidth="1"/>
  </cols>
  <sheetData>
    <row r="1" spans="1:42" ht="18" customHeight="1" x14ac:dyDescent="0.25">
      <c r="A1" t="s">
        <v>930</v>
      </c>
    </row>
    <row r="2" spans="1:42" ht="18" customHeight="1" x14ac:dyDescent="0.25">
      <c r="B2" t="s">
        <v>883</v>
      </c>
    </row>
    <row r="3" spans="1:42" ht="18" customHeight="1" x14ac:dyDescent="0.25">
      <c r="B3" s="3" t="s">
        <v>1131</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row>
    <row r="4" spans="1:42" ht="18" customHeight="1" x14ac:dyDescent="0.25">
      <c r="B4" s="3"/>
      <c r="C4" s="3" t="s">
        <v>1132</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row>
    <row r="5" spans="1:42" ht="18" customHeight="1" x14ac:dyDescent="0.25">
      <c r="B5" s="3"/>
      <c r="C5" s="3"/>
      <c r="D5" s="3" t="s">
        <v>1133</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row>
    <row r="6" spans="1:42" ht="18" customHeight="1" x14ac:dyDescent="0.25"/>
    <row r="7" spans="1:42" ht="18" customHeight="1" thickBot="1" x14ac:dyDescent="0.3">
      <c r="A7" t="s">
        <v>884</v>
      </c>
      <c r="M7" s="3" t="s">
        <v>1114</v>
      </c>
    </row>
    <row r="8" spans="1:42" ht="25.1" customHeight="1" thickBot="1" x14ac:dyDescent="0.3">
      <c r="B8" s="488"/>
      <c r="C8" s="489"/>
      <c r="D8" s="489"/>
      <c r="E8" s="489"/>
      <c r="F8" s="489"/>
      <c r="G8" s="489"/>
      <c r="H8" s="489"/>
      <c r="I8" s="831"/>
      <c r="J8" s="455">
        <v>45809</v>
      </c>
      <c r="K8" s="891"/>
      <c r="L8" s="891"/>
      <c r="M8" s="891"/>
      <c r="N8" s="891"/>
      <c r="O8" s="891"/>
      <c r="P8" s="891"/>
      <c r="Q8" s="891"/>
      <c r="R8" s="891"/>
      <c r="S8" s="891"/>
      <c r="T8" s="891"/>
      <c r="U8" s="891"/>
      <c r="V8" s="891"/>
      <c r="W8" s="891"/>
      <c r="X8" s="891"/>
      <c r="Y8" s="891"/>
      <c r="Z8" s="463">
        <v>46174</v>
      </c>
      <c r="AA8" s="455"/>
      <c r="AB8" s="455"/>
      <c r="AC8" s="455"/>
      <c r="AD8" s="455"/>
      <c r="AE8" s="455"/>
      <c r="AF8" s="455"/>
      <c r="AG8" s="455"/>
      <c r="AH8" s="455"/>
      <c r="AI8" s="456"/>
    </row>
    <row r="9" spans="1:42" ht="18" customHeight="1" x14ac:dyDescent="0.25">
      <c r="B9" s="641" t="s">
        <v>885</v>
      </c>
      <c r="C9" s="539"/>
      <c r="D9" s="539"/>
      <c r="E9" s="539"/>
      <c r="F9" s="539"/>
      <c r="G9" s="539"/>
      <c r="H9" s="539"/>
      <c r="I9" s="642"/>
      <c r="J9" s="212"/>
      <c r="K9" s="27"/>
      <c r="L9" s="27" t="s">
        <v>886</v>
      </c>
      <c r="M9" s="27"/>
      <c r="N9" s="27"/>
      <c r="O9" s="27"/>
      <c r="P9" s="27"/>
      <c r="Q9" s="27"/>
      <c r="R9" s="27"/>
      <c r="S9" s="27"/>
      <c r="T9" s="27"/>
      <c r="U9" s="27"/>
      <c r="V9" s="27"/>
      <c r="W9" s="27"/>
      <c r="X9" s="27"/>
      <c r="Y9" s="27"/>
      <c r="Z9" s="288"/>
      <c r="AA9" s="27"/>
      <c r="AB9" s="27" t="s">
        <v>886</v>
      </c>
      <c r="AC9" s="27"/>
      <c r="AD9" s="27"/>
      <c r="AE9" s="27"/>
      <c r="AF9" s="27"/>
      <c r="AG9" s="27"/>
      <c r="AH9" s="27"/>
      <c r="AI9" s="28"/>
    </row>
    <row r="10" spans="1:42" ht="18" customHeight="1" x14ac:dyDescent="0.25">
      <c r="B10" s="520"/>
      <c r="C10" s="521"/>
      <c r="D10" s="521"/>
      <c r="E10" s="521"/>
      <c r="F10" s="521"/>
      <c r="G10" s="521"/>
      <c r="H10" s="521"/>
      <c r="I10" s="619"/>
      <c r="J10" s="27"/>
      <c r="K10" s="27"/>
      <c r="L10" s="27" t="s">
        <v>887</v>
      </c>
      <c r="M10" s="27"/>
      <c r="N10" s="27"/>
      <c r="O10" s="27"/>
      <c r="P10" s="27"/>
      <c r="Q10" s="27"/>
      <c r="R10" s="27"/>
      <c r="S10" s="27"/>
      <c r="T10" s="27"/>
      <c r="U10" s="27"/>
      <c r="V10" s="27"/>
      <c r="W10" s="27"/>
      <c r="X10" s="27"/>
      <c r="Y10" s="27"/>
      <c r="Z10" s="285"/>
      <c r="AA10" s="27"/>
      <c r="AB10" s="27" t="s">
        <v>887</v>
      </c>
      <c r="AC10" s="27"/>
      <c r="AD10" s="27"/>
      <c r="AE10" s="27"/>
      <c r="AF10" s="27"/>
      <c r="AG10" s="27"/>
      <c r="AH10" s="27"/>
      <c r="AI10" s="28"/>
    </row>
    <row r="11" spans="1:42" ht="18" customHeight="1" x14ac:dyDescent="0.25">
      <c r="B11" s="520"/>
      <c r="C11" s="521"/>
      <c r="D11" s="521"/>
      <c r="E11" s="521"/>
      <c r="F11" s="521"/>
      <c r="G11" s="521"/>
      <c r="H11" s="521"/>
      <c r="I11" s="619"/>
      <c r="J11" s="27"/>
      <c r="K11" s="27"/>
      <c r="L11" s="27" t="s">
        <v>949</v>
      </c>
      <c r="M11" s="27"/>
      <c r="N11" s="27"/>
      <c r="O11" s="27"/>
      <c r="P11" s="27"/>
      <c r="Q11" s="27"/>
      <c r="R11" s="27"/>
      <c r="S11" s="27"/>
      <c r="T11" s="27"/>
      <c r="U11" s="27"/>
      <c r="V11" s="27"/>
      <c r="W11" s="27"/>
      <c r="X11" s="27"/>
      <c r="Y11" s="27"/>
      <c r="Z11" s="285"/>
      <c r="AA11" s="27"/>
      <c r="AB11" s="27" t="s">
        <v>943</v>
      </c>
      <c r="AC11" s="27"/>
      <c r="AD11" s="27"/>
      <c r="AE11" s="27"/>
      <c r="AF11" s="27"/>
      <c r="AG11" s="27"/>
      <c r="AH11" s="27"/>
      <c r="AI11" s="28"/>
    </row>
    <row r="12" spans="1:42" ht="18" customHeight="1" x14ac:dyDescent="0.25">
      <c r="B12" s="520"/>
      <c r="C12" s="521"/>
      <c r="D12" s="521"/>
      <c r="E12" s="521"/>
      <c r="F12" s="521"/>
      <c r="G12" s="521"/>
      <c r="H12" s="521"/>
      <c r="I12" s="619"/>
      <c r="J12" s="27"/>
      <c r="K12" s="27"/>
      <c r="L12" s="27" t="s">
        <v>888</v>
      </c>
      <c r="M12" s="27"/>
      <c r="N12" s="27"/>
      <c r="O12" s="27"/>
      <c r="P12" s="27"/>
      <c r="Q12" s="27"/>
      <c r="R12" s="27"/>
      <c r="S12" s="27"/>
      <c r="T12" s="27"/>
      <c r="U12" s="27"/>
      <c r="V12" s="27"/>
      <c r="W12" s="27"/>
      <c r="X12" s="27"/>
      <c r="Y12" s="27"/>
      <c r="Z12" s="285"/>
      <c r="AA12" s="27"/>
      <c r="AB12" s="27" t="s">
        <v>944</v>
      </c>
      <c r="AC12" s="27"/>
      <c r="AD12" s="27"/>
      <c r="AE12" s="27"/>
      <c r="AF12" s="27"/>
      <c r="AG12" s="27"/>
      <c r="AH12" s="27"/>
      <c r="AI12" s="28"/>
    </row>
    <row r="13" spans="1:42" ht="18" customHeight="1" thickBot="1" x14ac:dyDescent="0.3">
      <c r="B13" s="896"/>
      <c r="C13" s="897"/>
      <c r="D13" s="897"/>
      <c r="E13" s="897"/>
      <c r="F13" s="897"/>
      <c r="G13" s="897"/>
      <c r="H13" s="897"/>
      <c r="I13" s="898"/>
      <c r="J13" s="27"/>
      <c r="K13" s="27"/>
      <c r="L13" s="27" t="s">
        <v>103</v>
      </c>
      <c r="M13" s="27"/>
      <c r="N13" s="27"/>
      <c r="O13" s="27"/>
      <c r="P13" s="27"/>
      <c r="Q13" s="27"/>
      <c r="R13" s="27"/>
      <c r="S13" s="27"/>
      <c r="T13" s="27"/>
      <c r="U13" s="27"/>
      <c r="V13" s="27"/>
      <c r="W13" s="27"/>
      <c r="X13" s="27"/>
      <c r="Y13" s="27"/>
      <c r="Z13" s="285"/>
      <c r="AA13" s="27"/>
      <c r="AB13" s="27" t="s">
        <v>1096</v>
      </c>
      <c r="AC13" s="27"/>
      <c r="AD13" s="27"/>
      <c r="AE13" s="27"/>
      <c r="AF13" s="27"/>
      <c r="AG13" s="27"/>
      <c r="AH13" s="27"/>
      <c r="AI13" s="28"/>
    </row>
    <row r="14" spans="1:42" ht="25.1" customHeight="1" thickTop="1" x14ac:dyDescent="0.25">
      <c r="B14" s="888" t="s">
        <v>947</v>
      </c>
      <c r="C14" s="889"/>
      <c r="D14" s="889"/>
      <c r="E14" s="889"/>
      <c r="F14" s="889"/>
      <c r="G14" s="889"/>
      <c r="H14" s="889"/>
      <c r="I14" s="890"/>
      <c r="J14" s="892" t="str" cm="1">
        <f t="array" ref="J14">IF(OR('集計シート　※触らないでください。'!VX2={"","なし"}),"",INDEX(Q22:Q25,MATCH('集計シート　※触らないでください。'!VX2,C22:C25,0)))</f>
        <v/>
      </c>
      <c r="K14" s="893"/>
      <c r="L14" s="893"/>
      <c r="M14" s="893"/>
      <c r="N14" s="893"/>
      <c r="O14" s="893"/>
      <c r="P14" s="893"/>
      <c r="Q14" s="893"/>
      <c r="R14" s="893"/>
      <c r="S14" s="893"/>
      <c r="T14" s="893"/>
      <c r="U14" s="893"/>
      <c r="V14" s="893"/>
      <c r="W14" s="893"/>
      <c r="X14" s="893"/>
      <c r="Y14" s="893"/>
      <c r="Z14" s="799" t="str" cm="1">
        <f t="array" ref="Z14">IF(OR('集計シート　※触らないでください。'!WE2={"","なし"}),"",INDEX(AF22:AF25,MATCH('集計シート　※触らないでください。'!WE2,Y22:Y25,0)))</f>
        <v/>
      </c>
      <c r="AA14" s="800"/>
      <c r="AB14" s="800"/>
      <c r="AC14" s="800"/>
      <c r="AD14" s="800"/>
      <c r="AE14" s="800"/>
      <c r="AF14" s="800"/>
      <c r="AG14" s="800"/>
      <c r="AH14" s="800"/>
      <c r="AI14" s="801"/>
    </row>
    <row r="15" spans="1:42" ht="25.1" customHeight="1" x14ac:dyDescent="0.25">
      <c r="B15" s="567" t="s">
        <v>889</v>
      </c>
      <c r="C15" s="491"/>
      <c r="D15" s="491"/>
      <c r="E15" s="491"/>
      <c r="F15" s="491"/>
      <c r="G15" s="491"/>
      <c r="H15" s="491"/>
      <c r="I15" s="739"/>
      <c r="J15" s="802"/>
      <c r="K15" s="803"/>
      <c r="L15" s="803"/>
      <c r="M15" s="803"/>
      <c r="N15" s="803"/>
      <c r="O15" s="803"/>
      <c r="P15" s="803"/>
      <c r="Q15" s="803"/>
      <c r="R15" s="803"/>
      <c r="S15" s="803"/>
      <c r="T15" s="803"/>
      <c r="U15" s="803"/>
      <c r="V15" s="803"/>
      <c r="W15" s="803"/>
      <c r="X15" s="803"/>
      <c r="Y15" s="803"/>
      <c r="Z15" s="802"/>
      <c r="AA15" s="803"/>
      <c r="AB15" s="803"/>
      <c r="AC15" s="803"/>
      <c r="AD15" s="803"/>
      <c r="AE15" s="803"/>
      <c r="AF15" s="803"/>
      <c r="AG15" s="803"/>
      <c r="AH15" s="803"/>
      <c r="AI15" s="804"/>
    </row>
    <row r="16" spans="1:42" ht="25.1" customHeight="1" x14ac:dyDescent="0.25">
      <c r="B16" s="567" t="s">
        <v>890</v>
      </c>
      <c r="C16" s="491"/>
      <c r="D16" s="491"/>
      <c r="E16" s="491"/>
      <c r="F16" s="491"/>
      <c r="G16" s="491"/>
      <c r="H16" s="491"/>
      <c r="I16" s="739"/>
      <c r="J16" s="802"/>
      <c r="K16" s="803"/>
      <c r="L16" s="803"/>
      <c r="M16" s="803"/>
      <c r="N16" s="803"/>
      <c r="O16" s="803"/>
      <c r="P16" s="803"/>
      <c r="Q16" s="803"/>
      <c r="R16" s="803"/>
      <c r="S16" s="803"/>
      <c r="T16" s="803"/>
      <c r="U16" s="803"/>
      <c r="V16" s="803"/>
      <c r="W16" s="803"/>
      <c r="X16" s="803"/>
      <c r="Y16" s="803"/>
      <c r="Z16" s="802"/>
      <c r="AA16" s="803"/>
      <c r="AB16" s="803"/>
      <c r="AC16" s="803"/>
      <c r="AD16" s="803"/>
      <c r="AE16" s="803"/>
      <c r="AF16" s="803"/>
      <c r="AG16" s="803"/>
      <c r="AH16" s="803"/>
      <c r="AI16" s="804"/>
    </row>
    <row r="17" spans="1:45" ht="25.1" customHeight="1" x14ac:dyDescent="0.25">
      <c r="B17" s="567" t="s">
        <v>891</v>
      </c>
      <c r="C17" s="491"/>
      <c r="D17" s="491"/>
      <c r="E17" s="491"/>
      <c r="F17" s="491"/>
      <c r="G17" s="491"/>
      <c r="H17" s="491"/>
      <c r="I17" s="739"/>
      <c r="J17" s="802"/>
      <c r="K17" s="803"/>
      <c r="L17" s="803"/>
      <c r="M17" s="803"/>
      <c r="N17" s="803"/>
      <c r="O17" s="803"/>
      <c r="P17" s="803"/>
      <c r="Q17" s="803"/>
      <c r="R17" s="803"/>
      <c r="S17" s="803"/>
      <c r="T17" s="803"/>
      <c r="U17" s="803"/>
      <c r="V17" s="803"/>
      <c r="W17" s="803"/>
      <c r="X17" s="803"/>
      <c r="Y17" s="803"/>
      <c r="Z17" s="802"/>
      <c r="AA17" s="803"/>
      <c r="AB17" s="803"/>
      <c r="AC17" s="803"/>
      <c r="AD17" s="803"/>
      <c r="AE17" s="803"/>
      <c r="AF17" s="803"/>
      <c r="AG17" s="803"/>
      <c r="AH17" s="803"/>
      <c r="AI17" s="804"/>
    </row>
    <row r="18" spans="1:45" ht="25.1" customHeight="1" thickBot="1" x14ac:dyDescent="0.3">
      <c r="B18" s="520" t="s">
        <v>892</v>
      </c>
      <c r="C18" s="521"/>
      <c r="D18" s="521"/>
      <c r="E18" s="521"/>
      <c r="F18" s="521"/>
      <c r="G18" s="521"/>
      <c r="H18" s="521"/>
      <c r="I18" s="619"/>
      <c r="J18" s="894"/>
      <c r="K18" s="895"/>
      <c r="L18" s="895"/>
      <c r="M18" s="895"/>
      <c r="N18" s="895"/>
      <c r="O18" s="895"/>
      <c r="P18" s="895"/>
      <c r="Q18" s="895"/>
      <c r="R18" s="895"/>
      <c r="S18" s="895"/>
      <c r="T18" s="895"/>
      <c r="U18" s="895"/>
      <c r="V18" s="895"/>
      <c r="W18" s="895"/>
      <c r="X18" s="895"/>
      <c r="Y18" s="895"/>
      <c r="Z18" s="805"/>
      <c r="AA18" s="806"/>
      <c r="AB18" s="806"/>
      <c r="AC18" s="806"/>
      <c r="AD18" s="806"/>
      <c r="AE18" s="806"/>
      <c r="AF18" s="806"/>
      <c r="AG18" s="806"/>
      <c r="AH18" s="806"/>
      <c r="AI18" s="807"/>
    </row>
    <row r="19" spans="1:45" ht="25.1" customHeight="1" thickTop="1" thickBot="1" x14ac:dyDescent="0.3">
      <c r="B19" s="609" t="s">
        <v>941</v>
      </c>
      <c r="C19" s="610"/>
      <c r="D19" s="610"/>
      <c r="E19" s="610"/>
      <c r="F19" s="610"/>
      <c r="G19" s="610"/>
      <c r="H19" s="610"/>
      <c r="I19" s="738"/>
      <c r="J19" s="797">
        <f>SUM(J14:J18)</f>
        <v>0</v>
      </c>
      <c r="K19" s="798"/>
      <c r="L19" s="798"/>
      <c r="M19" s="798"/>
      <c r="N19" s="798"/>
      <c r="O19" s="798"/>
      <c r="P19" s="798"/>
      <c r="Q19" s="798"/>
      <c r="R19" s="798"/>
      <c r="S19" s="798"/>
      <c r="T19" s="798"/>
      <c r="U19" s="798"/>
      <c r="V19" s="798"/>
      <c r="W19" s="798"/>
      <c r="X19" s="798"/>
      <c r="Y19" s="798"/>
      <c r="Z19" s="797">
        <f>SUM(Z14:Z18)</f>
        <v>0</v>
      </c>
      <c r="AA19" s="798"/>
      <c r="AB19" s="798"/>
      <c r="AC19" s="798"/>
      <c r="AD19" s="798"/>
      <c r="AE19" s="798"/>
      <c r="AF19" s="798"/>
      <c r="AG19" s="798"/>
      <c r="AH19" s="798"/>
      <c r="AI19" s="808"/>
    </row>
    <row r="20" spans="1:45" ht="18" customHeight="1" x14ac:dyDescent="0.25">
      <c r="B20" t="s">
        <v>958</v>
      </c>
    </row>
    <row r="21" spans="1:45" ht="18" customHeight="1" x14ac:dyDescent="0.25">
      <c r="B21" s="27"/>
      <c r="C21" s="886">
        <v>45809</v>
      </c>
      <c r="D21" s="887"/>
      <c r="E21" s="887"/>
      <c r="F21" s="887"/>
      <c r="G21" s="887"/>
      <c r="H21" s="887"/>
      <c r="I21" s="887"/>
      <c r="J21" s="887"/>
      <c r="K21" s="887"/>
      <c r="L21" s="887"/>
      <c r="M21" s="887"/>
      <c r="N21" s="887"/>
      <c r="O21" s="887"/>
      <c r="P21" s="887"/>
      <c r="Q21" s="887"/>
      <c r="R21" s="887"/>
      <c r="S21" s="887"/>
      <c r="T21" s="887"/>
      <c r="U21" s="887"/>
      <c r="V21" s="213"/>
      <c r="W21" s="213"/>
      <c r="X21" s="27"/>
      <c r="Y21" s="809">
        <v>46174</v>
      </c>
      <c r="Z21" s="809"/>
      <c r="AA21" s="809"/>
      <c r="AB21" s="809"/>
      <c r="AC21" s="809"/>
      <c r="AD21" s="809"/>
      <c r="AE21" s="809"/>
      <c r="AF21" s="809"/>
      <c r="AG21" s="809"/>
      <c r="AH21" s="809"/>
      <c r="AI21" s="809"/>
      <c r="AJ21" s="809"/>
      <c r="AK21" s="27"/>
    </row>
    <row r="22" spans="1:45" ht="18" customHeight="1" x14ac:dyDescent="0.25">
      <c r="B22" s="27"/>
      <c r="C22" s="442" t="s">
        <v>950</v>
      </c>
      <c r="D22" s="442"/>
      <c r="E22" s="442"/>
      <c r="F22" s="442"/>
      <c r="G22" s="442"/>
      <c r="H22" s="442"/>
      <c r="I22" s="442"/>
      <c r="J22" s="442"/>
      <c r="K22" s="442"/>
      <c r="L22" s="442"/>
      <c r="M22" s="442"/>
      <c r="N22" s="442"/>
      <c r="O22" s="442"/>
      <c r="P22" s="442"/>
      <c r="Q22" s="442">
        <v>1.1182000000000001</v>
      </c>
      <c r="R22" s="442"/>
      <c r="S22" s="442"/>
      <c r="T22" s="442"/>
      <c r="U22" s="442"/>
      <c r="V22" s="27"/>
      <c r="W22" s="27"/>
      <c r="X22" s="27"/>
      <c r="Y22" s="442" t="s">
        <v>886</v>
      </c>
      <c r="Z22" s="442"/>
      <c r="AA22" s="442"/>
      <c r="AB22" s="442"/>
      <c r="AC22" s="442"/>
      <c r="AD22" s="442"/>
      <c r="AE22" s="442"/>
      <c r="AF22" s="442">
        <v>1.1245000000000001</v>
      </c>
      <c r="AG22" s="442"/>
      <c r="AH22" s="442"/>
      <c r="AI22" s="442"/>
      <c r="AJ22" s="442"/>
      <c r="AK22" s="27"/>
    </row>
    <row r="23" spans="1:45" ht="18" customHeight="1" x14ac:dyDescent="0.25">
      <c r="B23" s="27"/>
      <c r="C23" s="442" t="s">
        <v>945</v>
      </c>
      <c r="D23" s="442"/>
      <c r="E23" s="442"/>
      <c r="F23" s="442"/>
      <c r="G23" s="442"/>
      <c r="H23" s="442"/>
      <c r="I23" s="442"/>
      <c r="J23" s="442"/>
      <c r="K23" s="442"/>
      <c r="L23" s="442"/>
      <c r="M23" s="442"/>
      <c r="N23" s="442"/>
      <c r="O23" s="442"/>
      <c r="P23" s="442"/>
      <c r="Q23" s="442">
        <v>1.0718000000000001</v>
      </c>
      <c r="R23" s="442"/>
      <c r="S23" s="442"/>
      <c r="T23" s="442"/>
      <c r="U23" s="442"/>
      <c r="V23" s="27"/>
      <c r="W23" s="27"/>
      <c r="X23" s="27"/>
      <c r="Y23" s="442" t="s">
        <v>887</v>
      </c>
      <c r="Z23" s="442"/>
      <c r="AA23" s="442"/>
      <c r="AB23" s="442"/>
      <c r="AC23" s="442"/>
      <c r="AD23" s="442"/>
      <c r="AE23" s="442"/>
      <c r="AF23" s="442">
        <v>1.0769</v>
      </c>
      <c r="AG23" s="442"/>
      <c r="AH23" s="442"/>
      <c r="AI23" s="442"/>
      <c r="AJ23" s="442"/>
      <c r="AK23" s="27"/>
    </row>
    <row r="24" spans="1:45" ht="18" customHeight="1" x14ac:dyDescent="0.25">
      <c r="B24" s="27"/>
      <c r="C24" s="442" t="s">
        <v>948</v>
      </c>
      <c r="D24" s="442"/>
      <c r="E24" s="442"/>
      <c r="F24" s="442"/>
      <c r="G24" s="442"/>
      <c r="H24" s="442"/>
      <c r="I24" s="442"/>
      <c r="J24" s="442"/>
      <c r="K24" s="442"/>
      <c r="L24" s="442"/>
      <c r="M24" s="442"/>
      <c r="N24" s="442"/>
      <c r="O24" s="442"/>
      <c r="P24" s="442"/>
      <c r="Q24" s="442">
        <v>1.0450999999999999</v>
      </c>
      <c r="R24" s="442"/>
      <c r="S24" s="442"/>
      <c r="T24" s="442"/>
      <c r="U24" s="442"/>
      <c r="V24" s="27"/>
      <c r="W24" s="27"/>
      <c r="X24" s="27"/>
      <c r="Y24" s="748" t="s">
        <v>943</v>
      </c>
      <c r="Z24" s="748"/>
      <c r="AA24" s="748"/>
      <c r="AB24" s="748"/>
      <c r="AC24" s="748"/>
      <c r="AD24" s="748"/>
      <c r="AE24" s="748"/>
      <c r="AF24" s="442">
        <v>1.0583</v>
      </c>
      <c r="AG24" s="442"/>
      <c r="AH24" s="442"/>
      <c r="AI24" s="442"/>
      <c r="AJ24" s="442"/>
      <c r="AK24" s="27"/>
    </row>
    <row r="25" spans="1:45" ht="18" customHeight="1" x14ac:dyDescent="0.25">
      <c r="B25" s="27"/>
      <c r="C25" s="442" t="s">
        <v>946</v>
      </c>
      <c r="D25" s="442"/>
      <c r="E25" s="442"/>
      <c r="F25" s="442"/>
      <c r="G25" s="442"/>
      <c r="H25" s="442"/>
      <c r="I25" s="442"/>
      <c r="J25" s="442"/>
      <c r="K25" s="442"/>
      <c r="L25" s="442"/>
      <c r="M25" s="442"/>
      <c r="N25" s="442"/>
      <c r="O25" s="442"/>
      <c r="P25" s="442"/>
      <c r="Q25" s="442">
        <v>1.0063</v>
      </c>
      <c r="R25" s="442"/>
      <c r="S25" s="442"/>
      <c r="T25" s="442"/>
      <c r="U25" s="442"/>
      <c r="V25" s="27"/>
      <c r="W25" s="27"/>
      <c r="X25" s="27"/>
      <c r="Y25" s="748" t="s">
        <v>944</v>
      </c>
      <c r="Z25" s="748"/>
      <c r="AA25" s="748"/>
      <c r="AB25" s="748"/>
      <c r="AC25" s="748"/>
      <c r="AD25" s="748"/>
      <c r="AE25" s="748"/>
      <c r="AF25" s="442">
        <v>1.0283</v>
      </c>
      <c r="AG25" s="442"/>
      <c r="AH25" s="442"/>
      <c r="AI25" s="442"/>
      <c r="AJ25" s="442"/>
      <c r="AK25" s="27"/>
    </row>
    <row r="26" spans="1:45" ht="18" customHeight="1" x14ac:dyDescent="0.25"/>
    <row r="27" spans="1:45" ht="18" customHeight="1" x14ac:dyDescent="0.25">
      <c r="A27" t="s">
        <v>893</v>
      </c>
    </row>
    <row r="28" spans="1:45" ht="18" customHeight="1" x14ac:dyDescent="0.25">
      <c r="A28" t="s">
        <v>894</v>
      </c>
      <c r="B28" s="3" t="s">
        <v>1130</v>
      </c>
    </row>
    <row r="29" spans="1:45" ht="18" customHeight="1" thickBot="1" x14ac:dyDescent="0.3">
      <c r="B29" s="3" t="s">
        <v>895</v>
      </c>
    </row>
    <row r="30" spans="1:45" ht="30" customHeight="1" thickBot="1" x14ac:dyDescent="0.3">
      <c r="B30" s="488"/>
      <c r="C30" s="489"/>
      <c r="D30" s="489"/>
      <c r="E30" s="489"/>
      <c r="F30" s="489"/>
      <c r="G30" s="489"/>
      <c r="H30" s="489"/>
      <c r="I30" s="489"/>
      <c r="J30" s="489"/>
      <c r="K30" s="489"/>
      <c r="L30" s="489"/>
      <c r="M30" s="489"/>
      <c r="N30" s="489"/>
      <c r="O30" s="489"/>
      <c r="P30" s="489"/>
      <c r="Q30" s="489"/>
      <c r="R30" s="489"/>
      <c r="S30" s="489"/>
      <c r="T30" s="489"/>
      <c r="U30" s="489"/>
      <c r="V30" s="489"/>
      <c r="W30" s="825" t="s">
        <v>961</v>
      </c>
      <c r="X30" s="530"/>
      <c r="Y30" s="530"/>
      <c r="Z30" s="530"/>
      <c r="AA30" s="826"/>
      <c r="AB30" s="815" t="s">
        <v>896</v>
      </c>
      <c r="AC30" s="530"/>
      <c r="AD30" s="530"/>
      <c r="AE30" s="530"/>
      <c r="AF30" s="530"/>
      <c r="AG30" s="530"/>
      <c r="AH30" s="530"/>
      <c r="AI30" s="816" t="s">
        <v>959</v>
      </c>
      <c r="AJ30" s="530"/>
      <c r="AK30" s="530"/>
      <c r="AL30" s="530"/>
      <c r="AM30" s="530"/>
      <c r="AN30" s="530"/>
      <c r="AO30" s="817"/>
    </row>
    <row r="31" spans="1:45" ht="25.1" customHeight="1" x14ac:dyDescent="0.25">
      <c r="B31" s="572" t="s">
        <v>960</v>
      </c>
      <c r="C31" s="573"/>
      <c r="D31" s="573"/>
      <c r="E31" s="573"/>
      <c r="F31" s="573"/>
      <c r="G31" s="573"/>
      <c r="H31" s="573"/>
      <c r="I31" s="573"/>
      <c r="J31" s="573"/>
      <c r="K31" s="573"/>
      <c r="L31" s="573"/>
      <c r="M31" s="573"/>
      <c r="N31" s="573"/>
      <c r="O31" s="573"/>
      <c r="P31" s="573"/>
      <c r="Q31" s="573"/>
      <c r="R31" s="573"/>
      <c r="S31" s="573"/>
      <c r="T31" s="573"/>
      <c r="U31" s="573"/>
      <c r="V31" s="573"/>
      <c r="W31" s="818">
        <v>2582.9499999999998</v>
      </c>
      <c r="X31" s="819"/>
      <c r="Y31" s="819"/>
      <c r="Z31" s="819"/>
      <c r="AA31" s="820"/>
      <c r="AB31" s="821"/>
      <c r="AC31" s="822"/>
      <c r="AD31" s="822"/>
      <c r="AE31" s="822"/>
      <c r="AF31" s="822"/>
      <c r="AG31" s="822"/>
      <c r="AH31" s="822"/>
      <c r="AI31" s="823"/>
      <c r="AJ31" s="822"/>
      <c r="AK31" s="822"/>
      <c r="AL31" s="822"/>
      <c r="AM31" s="822"/>
      <c r="AN31" s="822"/>
      <c r="AO31" s="824"/>
      <c r="AS31" s="283"/>
    </row>
    <row r="32" spans="1:45" ht="25.1" customHeight="1" x14ac:dyDescent="0.25">
      <c r="B32" s="810" t="s">
        <v>897</v>
      </c>
      <c r="C32" s="741"/>
      <c r="D32" s="741"/>
      <c r="E32" s="741"/>
      <c r="F32" s="741"/>
      <c r="G32" s="741"/>
      <c r="H32" s="741"/>
      <c r="I32" s="741"/>
      <c r="J32" s="741"/>
      <c r="K32" s="741"/>
      <c r="L32" s="741"/>
      <c r="M32" s="741"/>
      <c r="N32" s="741"/>
      <c r="O32" s="741"/>
      <c r="P32" s="741"/>
      <c r="Q32" s="741"/>
      <c r="R32" s="741"/>
      <c r="S32" s="741"/>
      <c r="T32" s="741"/>
      <c r="U32" s="741"/>
      <c r="V32" s="743"/>
      <c r="W32" s="768">
        <v>1.61E-2</v>
      </c>
      <c r="X32" s="769"/>
      <c r="Y32" s="769"/>
      <c r="Z32" s="769"/>
      <c r="AA32" s="770"/>
      <c r="AB32" s="811"/>
      <c r="AC32" s="812"/>
      <c r="AD32" s="812"/>
      <c r="AE32" s="812"/>
      <c r="AF32" s="812"/>
      <c r="AG32" s="812"/>
      <c r="AH32" s="812"/>
      <c r="AI32" s="813"/>
      <c r="AJ32" s="812"/>
      <c r="AK32" s="812"/>
      <c r="AL32" s="812"/>
      <c r="AM32" s="812"/>
      <c r="AN32" s="812"/>
      <c r="AO32" s="814"/>
    </row>
    <row r="33" spans="1:45" ht="25.1" customHeight="1" x14ac:dyDescent="0.25">
      <c r="B33" s="572" t="s">
        <v>898</v>
      </c>
      <c r="C33" s="573"/>
      <c r="D33" s="573"/>
      <c r="E33" s="573"/>
      <c r="F33" s="573"/>
      <c r="G33" s="573"/>
      <c r="H33" s="573"/>
      <c r="I33" s="573"/>
      <c r="J33" s="573"/>
      <c r="K33" s="573"/>
      <c r="L33" s="573"/>
      <c r="M33" s="573"/>
      <c r="N33" s="573"/>
      <c r="O33" s="573"/>
      <c r="P33" s="573"/>
      <c r="Q33" s="573"/>
      <c r="R33" s="573"/>
      <c r="S33" s="573"/>
      <c r="T33" s="573"/>
      <c r="U33" s="573"/>
      <c r="V33" s="573"/>
      <c r="W33" s="773"/>
      <c r="X33" s="773"/>
      <c r="Y33" s="773"/>
      <c r="Z33" s="773"/>
      <c r="AA33" s="773"/>
      <c r="AB33" s="774"/>
      <c r="AC33" s="775"/>
      <c r="AD33" s="775"/>
      <c r="AE33" s="775"/>
      <c r="AF33" s="775"/>
      <c r="AG33" s="775"/>
      <c r="AH33" s="775"/>
      <c r="AI33" s="776"/>
      <c r="AJ33" s="775"/>
      <c r="AK33" s="775"/>
      <c r="AL33" s="775"/>
      <c r="AM33" s="775"/>
      <c r="AN33" s="775"/>
      <c r="AO33" s="777"/>
    </row>
    <row r="34" spans="1:45" ht="25.1" customHeight="1" x14ac:dyDescent="0.25">
      <c r="B34" s="771" t="s">
        <v>899</v>
      </c>
      <c r="C34" s="772"/>
      <c r="D34" s="740" t="s">
        <v>900</v>
      </c>
      <c r="E34" s="741"/>
      <c r="F34" s="741"/>
      <c r="G34" s="741"/>
      <c r="H34" s="741"/>
      <c r="I34" s="741"/>
      <c r="J34" s="741"/>
      <c r="K34" s="741"/>
      <c r="L34" s="741"/>
      <c r="M34" s="741"/>
      <c r="N34" s="741"/>
      <c r="O34" s="741"/>
      <c r="P34" s="741"/>
      <c r="Q34" s="741"/>
      <c r="R34" s="741"/>
      <c r="S34" s="741"/>
      <c r="T34" s="741"/>
      <c r="U34" s="741"/>
      <c r="V34" s="743"/>
      <c r="W34" s="789">
        <v>13.31</v>
      </c>
      <c r="X34" s="790"/>
      <c r="Y34" s="790"/>
      <c r="Z34" s="790"/>
      <c r="AA34" s="791"/>
      <c r="AB34" s="792"/>
      <c r="AC34" s="793"/>
      <c r="AD34" s="793"/>
      <c r="AE34" s="793"/>
      <c r="AF34" s="793"/>
      <c r="AG34" s="793"/>
      <c r="AH34" s="793"/>
      <c r="AI34" s="794"/>
      <c r="AJ34" s="793"/>
      <c r="AK34" s="793"/>
      <c r="AL34" s="793"/>
      <c r="AM34" s="793"/>
      <c r="AN34" s="793"/>
      <c r="AO34" s="795"/>
    </row>
    <row r="35" spans="1:45" ht="25.1" customHeight="1" x14ac:dyDescent="0.25">
      <c r="B35" s="771"/>
      <c r="C35" s="772"/>
      <c r="D35" s="740" t="s">
        <v>901</v>
      </c>
      <c r="E35" s="741"/>
      <c r="F35" s="741"/>
      <c r="G35" s="741"/>
      <c r="H35" s="741"/>
      <c r="I35" s="741"/>
      <c r="J35" s="741"/>
      <c r="K35" s="741"/>
      <c r="L35" s="741"/>
      <c r="M35" s="741"/>
      <c r="N35" s="741"/>
      <c r="O35" s="741"/>
      <c r="P35" s="741"/>
      <c r="Q35" s="741"/>
      <c r="R35" s="741"/>
      <c r="S35" s="741"/>
      <c r="T35" s="741"/>
      <c r="U35" s="741"/>
      <c r="V35" s="743"/>
      <c r="W35" s="789">
        <v>136.08000000000001</v>
      </c>
      <c r="X35" s="790"/>
      <c r="Y35" s="790"/>
      <c r="Z35" s="790"/>
      <c r="AA35" s="791"/>
      <c r="AB35" s="792"/>
      <c r="AC35" s="793"/>
      <c r="AD35" s="793"/>
      <c r="AE35" s="793"/>
      <c r="AF35" s="793"/>
      <c r="AG35" s="793"/>
      <c r="AH35" s="793"/>
      <c r="AI35" s="794"/>
      <c r="AJ35" s="793"/>
      <c r="AK35" s="793"/>
      <c r="AL35" s="793"/>
      <c r="AM35" s="793"/>
      <c r="AN35" s="793"/>
      <c r="AO35" s="795"/>
    </row>
    <row r="36" spans="1:45" ht="25.1" customHeight="1" x14ac:dyDescent="0.25">
      <c r="B36" s="771"/>
      <c r="C36" s="772"/>
      <c r="D36" s="740" t="s">
        <v>902</v>
      </c>
      <c r="E36" s="741"/>
      <c r="F36" s="741"/>
      <c r="G36" s="741"/>
      <c r="H36" s="741"/>
      <c r="I36" s="741"/>
      <c r="J36" s="741"/>
      <c r="K36" s="741"/>
      <c r="L36" s="741"/>
      <c r="M36" s="741"/>
      <c r="N36" s="741"/>
      <c r="O36" s="741"/>
      <c r="P36" s="741"/>
      <c r="Q36" s="741"/>
      <c r="R36" s="741"/>
      <c r="S36" s="741"/>
      <c r="T36" s="741"/>
      <c r="U36" s="741"/>
      <c r="V36" s="743"/>
      <c r="W36" s="782">
        <v>6147</v>
      </c>
      <c r="X36" s="783"/>
      <c r="Y36" s="783"/>
      <c r="Z36" s="783"/>
      <c r="AA36" s="784"/>
      <c r="AB36" s="785"/>
      <c r="AC36" s="786"/>
      <c r="AD36" s="786"/>
      <c r="AE36" s="786"/>
      <c r="AF36" s="786"/>
      <c r="AG36" s="786"/>
      <c r="AH36" s="786"/>
      <c r="AI36" s="787"/>
      <c r="AJ36" s="786"/>
      <c r="AK36" s="786"/>
      <c r="AL36" s="786"/>
      <c r="AM36" s="786"/>
      <c r="AN36" s="786"/>
      <c r="AO36" s="788"/>
      <c r="AS36" s="284"/>
    </row>
    <row r="37" spans="1:45" ht="25.1" customHeight="1" x14ac:dyDescent="0.25">
      <c r="B37" s="759" t="s">
        <v>903</v>
      </c>
      <c r="C37" s="760"/>
      <c r="D37" s="740" t="s">
        <v>904</v>
      </c>
      <c r="E37" s="741"/>
      <c r="F37" s="741"/>
      <c r="G37" s="741"/>
      <c r="H37" s="741"/>
      <c r="I37" s="741"/>
      <c r="J37" s="741"/>
      <c r="K37" s="741"/>
      <c r="L37" s="741"/>
      <c r="M37" s="741"/>
      <c r="N37" s="741"/>
      <c r="O37" s="741"/>
      <c r="P37" s="741"/>
      <c r="Q37" s="741"/>
      <c r="R37" s="741"/>
      <c r="S37" s="741"/>
      <c r="T37" s="741"/>
      <c r="U37" s="741"/>
      <c r="V37" s="743"/>
      <c r="W37" s="768">
        <v>1.2699999999999999E-2</v>
      </c>
      <c r="X37" s="769"/>
      <c r="Y37" s="769"/>
      <c r="Z37" s="769"/>
      <c r="AA37" s="770"/>
      <c r="AB37" s="778"/>
      <c r="AC37" s="779"/>
      <c r="AD37" s="779"/>
      <c r="AE37" s="779"/>
      <c r="AF37" s="779"/>
      <c r="AG37" s="779"/>
      <c r="AH37" s="779"/>
      <c r="AI37" s="780"/>
      <c r="AJ37" s="779"/>
      <c r="AK37" s="779"/>
      <c r="AL37" s="779"/>
      <c r="AM37" s="779"/>
      <c r="AN37" s="779"/>
      <c r="AO37" s="781"/>
    </row>
    <row r="38" spans="1:45" ht="25.1" customHeight="1" x14ac:dyDescent="0.25">
      <c r="B38" s="761"/>
      <c r="C38" s="762"/>
      <c r="D38" s="740" t="s">
        <v>905</v>
      </c>
      <c r="E38" s="741"/>
      <c r="F38" s="741"/>
      <c r="G38" s="741"/>
      <c r="H38" s="741"/>
      <c r="I38" s="741"/>
      <c r="J38" s="741"/>
      <c r="K38" s="741"/>
      <c r="L38" s="741"/>
      <c r="M38" s="741"/>
      <c r="N38" s="741"/>
      <c r="O38" s="741"/>
      <c r="P38" s="741"/>
      <c r="Q38" s="741"/>
      <c r="R38" s="741"/>
      <c r="S38" s="741"/>
      <c r="T38" s="741"/>
      <c r="U38" s="741"/>
      <c r="V38" s="743"/>
      <c r="W38" s="768">
        <v>0.22070000000000001</v>
      </c>
      <c r="X38" s="769"/>
      <c r="Y38" s="769"/>
      <c r="Z38" s="769"/>
      <c r="AA38" s="770"/>
      <c r="AB38" s="778"/>
      <c r="AC38" s="779"/>
      <c r="AD38" s="779"/>
      <c r="AE38" s="779"/>
      <c r="AF38" s="779"/>
      <c r="AG38" s="779"/>
      <c r="AH38" s="779"/>
      <c r="AI38" s="780"/>
      <c r="AJ38" s="779"/>
      <c r="AK38" s="779"/>
      <c r="AL38" s="779"/>
      <c r="AM38" s="779"/>
      <c r="AN38" s="779"/>
      <c r="AO38" s="781"/>
    </row>
    <row r="39" spans="1:45" ht="25.1" customHeight="1" x14ac:dyDescent="0.25">
      <c r="B39" s="763"/>
      <c r="C39" s="764"/>
      <c r="D39" s="740" t="s">
        <v>906</v>
      </c>
      <c r="E39" s="741"/>
      <c r="F39" s="741"/>
      <c r="G39" s="741"/>
      <c r="H39" s="741"/>
      <c r="I39" s="741"/>
      <c r="J39" s="741"/>
      <c r="K39" s="741"/>
      <c r="L39" s="741"/>
      <c r="M39" s="741"/>
      <c r="N39" s="741"/>
      <c r="O39" s="741"/>
      <c r="P39" s="741"/>
      <c r="Q39" s="741"/>
      <c r="R39" s="741"/>
      <c r="S39" s="741"/>
      <c r="T39" s="741"/>
      <c r="U39" s="741"/>
      <c r="V39" s="743"/>
      <c r="W39" s="782">
        <v>162</v>
      </c>
      <c r="X39" s="783"/>
      <c r="Y39" s="783"/>
      <c r="Z39" s="783"/>
      <c r="AA39" s="784"/>
      <c r="AB39" s="785"/>
      <c r="AC39" s="786"/>
      <c r="AD39" s="786"/>
      <c r="AE39" s="786"/>
      <c r="AF39" s="786"/>
      <c r="AG39" s="786"/>
      <c r="AH39" s="786"/>
      <c r="AI39" s="787"/>
      <c r="AJ39" s="786"/>
      <c r="AK39" s="786"/>
      <c r="AL39" s="786"/>
      <c r="AM39" s="786"/>
      <c r="AN39" s="786"/>
      <c r="AO39" s="788"/>
    </row>
    <row r="40" spans="1:45" ht="25.1" customHeight="1" thickBot="1" x14ac:dyDescent="0.3">
      <c r="B40" s="837" t="s">
        <v>907</v>
      </c>
      <c r="C40" s="838"/>
      <c r="D40" s="838"/>
      <c r="E40" s="838"/>
      <c r="F40" s="838"/>
      <c r="G40" s="838"/>
      <c r="H40" s="838"/>
      <c r="I40" s="838"/>
      <c r="J40" s="838"/>
      <c r="K40" s="838"/>
      <c r="L40" s="838"/>
      <c r="M40" s="838"/>
      <c r="N40" s="838"/>
      <c r="O40" s="838"/>
      <c r="P40" s="838"/>
      <c r="Q40" s="838"/>
      <c r="R40" s="838"/>
      <c r="S40" s="838"/>
      <c r="T40" s="838"/>
      <c r="U40" s="838"/>
      <c r="V40" s="838"/>
      <c r="W40" s="839">
        <v>9.3700000000000006E-2</v>
      </c>
      <c r="X40" s="840"/>
      <c r="Y40" s="840"/>
      <c r="Z40" s="840"/>
      <c r="AA40" s="841"/>
      <c r="AB40" s="842"/>
      <c r="AC40" s="828"/>
      <c r="AD40" s="828"/>
      <c r="AE40" s="828"/>
      <c r="AF40" s="828"/>
      <c r="AG40" s="828"/>
      <c r="AH40" s="828"/>
      <c r="AI40" s="827"/>
      <c r="AJ40" s="828"/>
      <c r="AK40" s="828"/>
      <c r="AL40" s="828"/>
      <c r="AM40" s="828"/>
      <c r="AN40" s="828"/>
      <c r="AO40" s="829"/>
    </row>
    <row r="41" spans="1:45" ht="18" customHeight="1" x14ac:dyDescent="0.25"/>
    <row r="42" spans="1:45" ht="18" customHeight="1" thickBot="1" x14ac:dyDescent="0.3">
      <c r="A42" t="s">
        <v>908</v>
      </c>
    </row>
    <row r="43" spans="1:45" ht="27" customHeight="1" thickBot="1" x14ac:dyDescent="0.3">
      <c r="B43" s="488"/>
      <c r="C43" s="489"/>
      <c r="D43" s="489"/>
      <c r="E43" s="489"/>
      <c r="F43" s="489"/>
      <c r="G43" s="489"/>
      <c r="H43" s="489"/>
      <c r="I43" s="489"/>
      <c r="J43" s="489"/>
      <c r="K43" s="489"/>
      <c r="L43" s="489"/>
      <c r="M43" s="489"/>
      <c r="N43" s="489"/>
      <c r="O43" s="489"/>
      <c r="P43" s="489"/>
      <c r="Q43" s="489"/>
      <c r="R43" s="489"/>
      <c r="S43" s="489"/>
      <c r="T43" s="831"/>
      <c r="U43" s="463">
        <v>45809</v>
      </c>
      <c r="V43" s="455"/>
      <c r="W43" s="455"/>
      <c r="X43" s="455"/>
      <c r="Y43" s="455"/>
      <c r="Z43" s="455"/>
      <c r="AA43" s="455"/>
      <c r="AB43" s="455"/>
      <c r="AC43" s="830"/>
      <c r="AD43" s="463">
        <v>46174</v>
      </c>
      <c r="AE43" s="455"/>
      <c r="AF43" s="455"/>
      <c r="AG43" s="455"/>
      <c r="AH43" s="455"/>
      <c r="AI43" s="455"/>
      <c r="AJ43" s="455"/>
      <c r="AK43" s="455"/>
      <c r="AL43" s="456"/>
    </row>
    <row r="44" spans="1:45" ht="27" customHeight="1" x14ac:dyDescent="0.25">
      <c r="B44" s="566" t="s">
        <v>909</v>
      </c>
      <c r="C44" s="490"/>
      <c r="D44" s="490"/>
      <c r="E44" s="490"/>
      <c r="F44" s="490"/>
      <c r="G44" s="490"/>
      <c r="H44" s="490"/>
      <c r="I44" s="490"/>
      <c r="J44" s="490"/>
      <c r="K44" s="490"/>
      <c r="L44" s="490"/>
      <c r="M44" s="490"/>
      <c r="N44" s="490"/>
      <c r="O44" s="490"/>
      <c r="P44" s="490"/>
      <c r="Q44" s="490"/>
      <c r="R44" s="490"/>
      <c r="S44" s="490"/>
      <c r="T44" s="832"/>
      <c r="U44" s="833"/>
      <c r="V44" s="834"/>
      <c r="W44" s="834"/>
      <c r="X44" s="834"/>
      <c r="Y44" s="834"/>
      <c r="Z44" s="834"/>
      <c r="AA44" s="834"/>
      <c r="AB44" s="834"/>
      <c r="AC44" s="835"/>
      <c r="AD44" s="833"/>
      <c r="AE44" s="834"/>
      <c r="AF44" s="834"/>
      <c r="AG44" s="834"/>
      <c r="AH44" s="834"/>
      <c r="AI44" s="834"/>
      <c r="AJ44" s="834"/>
      <c r="AK44" s="834"/>
      <c r="AL44" s="836"/>
    </row>
    <row r="45" spans="1:45" ht="27" customHeight="1" x14ac:dyDescent="0.25">
      <c r="B45" s="567" t="s">
        <v>910</v>
      </c>
      <c r="C45" s="491"/>
      <c r="D45" s="491"/>
      <c r="E45" s="491"/>
      <c r="F45" s="491"/>
      <c r="G45" s="491"/>
      <c r="H45" s="491"/>
      <c r="I45" s="491"/>
      <c r="J45" s="491"/>
      <c r="K45" s="491"/>
      <c r="L45" s="491"/>
      <c r="M45" s="491"/>
      <c r="N45" s="491"/>
      <c r="O45" s="491"/>
      <c r="P45" s="491"/>
      <c r="Q45" s="491"/>
      <c r="R45" s="491"/>
      <c r="S45" s="491"/>
      <c r="T45" s="739"/>
      <c r="U45" s="749"/>
      <c r="V45" s="750"/>
      <c r="W45" s="750"/>
      <c r="X45" s="750"/>
      <c r="Y45" s="750"/>
      <c r="Z45" s="750"/>
      <c r="AA45" s="750"/>
      <c r="AB45" s="750"/>
      <c r="AC45" s="751"/>
      <c r="AD45" s="749"/>
      <c r="AE45" s="750"/>
      <c r="AF45" s="750"/>
      <c r="AG45" s="750"/>
      <c r="AH45" s="750"/>
      <c r="AI45" s="750"/>
      <c r="AJ45" s="750"/>
      <c r="AK45" s="750"/>
      <c r="AL45" s="758"/>
    </row>
    <row r="46" spans="1:45" ht="27" customHeight="1" x14ac:dyDescent="0.25">
      <c r="B46" s="567" t="s">
        <v>911</v>
      </c>
      <c r="C46" s="491"/>
      <c r="D46" s="491"/>
      <c r="E46" s="491"/>
      <c r="F46" s="491"/>
      <c r="G46" s="491"/>
      <c r="H46" s="491"/>
      <c r="I46" s="491"/>
      <c r="J46" s="491"/>
      <c r="K46" s="491"/>
      <c r="L46" s="491"/>
      <c r="M46" s="491"/>
      <c r="N46" s="491"/>
      <c r="O46" s="491"/>
      <c r="P46" s="491"/>
      <c r="Q46" s="491"/>
      <c r="R46" s="491"/>
      <c r="S46" s="491"/>
      <c r="T46" s="739"/>
      <c r="U46" s="749"/>
      <c r="V46" s="750"/>
      <c r="W46" s="750"/>
      <c r="X46" s="750"/>
      <c r="Y46" s="750"/>
      <c r="Z46" s="750"/>
      <c r="AA46" s="750"/>
      <c r="AB46" s="750"/>
      <c r="AC46" s="751"/>
      <c r="AD46" s="749"/>
      <c r="AE46" s="750"/>
      <c r="AF46" s="750"/>
      <c r="AG46" s="750"/>
      <c r="AH46" s="750"/>
      <c r="AI46" s="750"/>
      <c r="AJ46" s="750"/>
      <c r="AK46" s="750"/>
      <c r="AL46" s="758"/>
    </row>
    <row r="47" spans="1:45" ht="27" customHeight="1" x14ac:dyDescent="0.25">
      <c r="B47" s="484" t="s">
        <v>980</v>
      </c>
      <c r="C47" s="485"/>
      <c r="D47" s="485"/>
      <c r="E47" s="485"/>
      <c r="F47" s="485"/>
      <c r="G47" s="485"/>
      <c r="H47" s="485"/>
      <c r="I47" s="485"/>
      <c r="J47" s="485"/>
      <c r="K47" s="485"/>
      <c r="L47" s="485"/>
      <c r="M47" s="485"/>
      <c r="N47" s="485"/>
      <c r="O47" s="485"/>
      <c r="P47" s="485"/>
      <c r="Q47" s="485"/>
      <c r="R47" s="485"/>
      <c r="S47" s="485"/>
      <c r="T47" s="618"/>
      <c r="U47" s="749"/>
      <c r="V47" s="750"/>
      <c r="W47" s="750"/>
      <c r="X47" s="750"/>
      <c r="Y47" s="750"/>
      <c r="Z47" s="750"/>
      <c r="AA47" s="750"/>
      <c r="AB47" s="750"/>
      <c r="AC47" s="751"/>
      <c r="AD47" s="749"/>
      <c r="AE47" s="750"/>
      <c r="AF47" s="750"/>
      <c r="AG47" s="750"/>
      <c r="AH47" s="750"/>
      <c r="AI47" s="750"/>
      <c r="AJ47" s="750"/>
      <c r="AK47" s="750"/>
      <c r="AL47" s="758"/>
    </row>
    <row r="48" spans="1:45" ht="27" customHeight="1" x14ac:dyDescent="0.25">
      <c r="B48" s="154"/>
      <c r="C48" s="168"/>
      <c r="D48" s="740" t="s">
        <v>912</v>
      </c>
      <c r="E48" s="741"/>
      <c r="F48" s="741"/>
      <c r="G48" s="741"/>
      <c r="H48" s="741"/>
      <c r="I48" s="741"/>
      <c r="J48" s="741"/>
      <c r="K48" s="741"/>
      <c r="L48" s="741"/>
      <c r="M48" s="741"/>
      <c r="N48" s="741"/>
      <c r="O48" s="741"/>
      <c r="P48" s="741"/>
      <c r="Q48" s="741"/>
      <c r="R48" s="741"/>
      <c r="S48" s="741"/>
      <c r="T48" s="742"/>
      <c r="U48" s="749"/>
      <c r="V48" s="750"/>
      <c r="W48" s="750"/>
      <c r="X48" s="750"/>
      <c r="Y48" s="750"/>
      <c r="Z48" s="750"/>
      <c r="AA48" s="750"/>
      <c r="AB48" s="750"/>
      <c r="AC48" s="751"/>
      <c r="AD48" s="749"/>
      <c r="AE48" s="750"/>
      <c r="AF48" s="750"/>
      <c r="AG48" s="750"/>
      <c r="AH48" s="750"/>
      <c r="AI48" s="750"/>
      <c r="AJ48" s="750"/>
      <c r="AK48" s="750"/>
      <c r="AL48" s="758"/>
    </row>
    <row r="49" spans="1:38" ht="27" customHeight="1" x14ac:dyDescent="0.25">
      <c r="B49" s="154"/>
      <c r="C49" s="155"/>
      <c r="D49" s="740" t="s">
        <v>984</v>
      </c>
      <c r="E49" s="741"/>
      <c r="F49" s="741"/>
      <c r="G49" s="741"/>
      <c r="H49" s="741"/>
      <c r="I49" s="743"/>
      <c r="J49" s="740" t="s">
        <v>981</v>
      </c>
      <c r="K49" s="741"/>
      <c r="L49" s="741"/>
      <c r="M49" s="741"/>
      <c r="N49" s="741"/>
      <c r="O49" s="741"/>
      <c r="P49" s="741"/>
      <c r="Q49" s="741"/>
      <c r="R49" s="741"/>
      <c r="S49" s="741"/>
      <c r="T49" s="742"/>
      <c r="U49" s="749"/>
      <c r="V49" s="750"/>
      <c r="W49" s="750"/>
      <c r="X49" s="750"/>
      <c r="Y49" s="750"/>
      <c r="Z49" s="750"/>
      <c r="AA49" s="750"/>
      <c r="AB49" s="750"/>
      <c r="AC49" s="751"/>
      <c r="AD49" s="749"/>
      <c r="AE49" s="750"/>
      <c r="AF49" s="750"/>
      <c r="AG49" s="750"/>
      <c r="AH49" s="750"/>
      <c r="AI49" s="750"/>
      <c r="AJ49" s="750"/>
      <c r="AK49" s="750"/>
      <c r="AL49" s="758"/>
    </row>
    <row r="50" spans="1:38" ht="27" customHeight="1" x14ac:dyDescent="0.25">
      <c r="B50" s="154"/>
      <c r="C50" s="155"/>
      <c r="D50" s="170"/>
      <c r="E50" s="170"/>
      <c r="F50" s="170"/>
      <c r="G50" s="170"/>
      <c r="H50" s="170"/>
      <c r="I50" s="250"/>
      <c r="J50" s="740" t="s">
        <v>982</v>
      </c>
      <c r="K50" s="741"/>
      <c r="L50" s="741"/>
      <c r="M50" s="741"/>
      <c r="N50" s="741"/>
      <c r="O50" s="741"/>
      <c r="P50" s="741"/>
      <c r="Q50" s="741"/>
      <c r="R50" s="741"/>
      <c r="S50" s="741"/>
      <c r="T50" s="742"/>
      <c r="U50" s="749"/>
      <c r="V50" s="750"/>
      <c r="W50" s="750"/>
      <c r="X50" s="750"/>
      <c r="Y50" s="750"/>
      <c r="Z50" s="750"/>
      <c r="AA50" s="750"/>
      <c r="AB50" s="750"/>
      <c r="AC50" s="751"/>
      <c r="AD50" s="749"/>
      <c r="AE50" s="750"/>
      <c r="AF50" s="750"/>
      <c r="AG50" s="750"/>
      <c r="AH50" s="750"/>
      <c r="AI50" s="750"/>
      <c r="AJ50" s="750"/>
      <c r="AK50" s="750"/>
      <c r="AL50" s="758"/>
    </row>
    <row r="51" spans="1:38" ht="27" customHeight="1" x14ac:dyDescent="0.25">
      <c r="B51" s="154"/>
      <c r="C51" s="155"/>
      <c r="D51" s="155"/>
      <c r="E51" s="155"/>
      <c r="F51" s="155"/>
      <c r="G51" s="155"/>
      <c r="H51" s="155"/>
      <c r="I51" s="168"/>
      <c r="J51" s="740" t="s">
        <v>983</v>
      </c>
      <c r="K51" s="741"/>
      <c r="L51" s="741"/>
      <c r="M51" s="741"/>
      <c r="N51" s="741"/>
      <c r="O51" s="741"/>
      <c r="P51" s="741"/>
      <c r="Q51" s="741"/>
      <c r="R51" s="741"/>
      <c r="S51" s="741"/>
      <c r="T51" s="742"/>
      <c r="U51" s="843"/>
      <c r="V51" s="844"/>
      <c r="W51" s="844"/>
      <c r="X51" s="844"/>
      <c r="Y51" s="844"/>
      <c r="Z51" s="844"/>
      <c r="AA51" s="844"/>
      <c r="AB51" s="844"/>
      <c r="AC51" s="845"/>
      <c r="AD51" s="749"/>
      <c r="AE51" s="750"/>
      <c r="AF51" s="750"/>
      <c r="AG51" s="750"/>
      <c r="AH51" s="750"/>
      <c r="AI51" s="750"/>
      <c r="AJ51" s="750"/>
      <c r="AK51" s="750"/>
      <c r="AL51" s="758"/>
    </row>
    <row r="52" spans="1:38" ht="27" customHeight="1" x14ac:dyDescent="0.25">
      <c r="B52" s="154"/>
      <c r="C52" s="155"/>
      <c r="D52" s="155"/>
      <c r="E52" s="155"/>
      <c r="F52" s="155"/>
      <c r="G52" s="155"/>
      <c r="H52" s="155"/>
      <c r="I52" s="168"/>
      <c r="J52" s="740" t="s">
        <v>914</v>
      </c>
      <c r="K52" s="741"/>
      <c r="L52" s="741"/>
      <c r="M52" s="741"/>
      <c r="N52" s="741"/>
      <c r="O52" s="741"/>
      <c r="P52" s="741"/>
      <c r="Q52" s="741"/>
      <c r="R52" s="741"/>
      <c r="S52" s="741"/>
      <c r="T52" s="742"/>
      <c r="U52" s="846"/>
      <c r="V52" s="847"/>
      <c r="W52" s="847"/>
      <c r="X52" s="847"/>
      <c r="Y52" s="847"/>
      <c r="Z52" s="847"/>
      <c r="AA52" s="847"/>
      <c r="AB52" s="847"/>
      <c r="AC52" s="848"/>
      <c r="AD52" s="749"/>
      <c r="AE52" s="750"/>
      <c r="AF52" s="750"/>
      <c r="AG52" s="750"/>
      <c r="AH52" s="750"/>
      <c r="AI52" s="750"/>
      <c r="AJ52" s="750"/>
      <c r="AK52" s="750"/>
      <c r="AL52" s="758"/>
    </row>
    <row r="53" spans="1:38" ht="27" customHeight="1" x14ac:dyDescent="0.25">
      <c r="B53" s="154"/>
      <c r="C53" s="155"/>
      <c r="D53" s="155"/>
      <c r="E53" s="155"/>
      <c r="F53" s="155"/>
      <c r="G53" s="155"/>
      <c r="H53" s="155"/>
      <c r="I53" s="168"/>
      <c r="J53" s="740" t="s">
        <v>915</v>
      </c>
      <c r="K53" s="741"/>
      <c r="L53" s="741"/>
      <c r="M53" s="741"/>
      <c r="N53" s="741"/>
      <c r="O53" s="741"/>
      <c r="P53" s="741"/>
      <c r="Q53" s="741"/>
      <c r="R53" s="741"/>
      <c r="S53" s="741"/>
      <c r="T53" s="742"/>
      <c r="U53" s="846"/>
      <c r="V53" s="847"/>
      <c r="W53" s="847"/>
      <c r="X53" s="847"/>
      <c r="Y53" s="847"/>
      <c r="Z53" s="847"/>
      <c r="AA53" s="847"/>
      <c r="AB53" s="847"/>
      <c r="AC53" s="848"/>
      <c r="AD53" s="749"/>
      <c r="AE53" s="750"/>
      <c r="AF53" s="750"/>
      <c r="AG53" s="750"/>
      <c r="AH53" s="750"/>
      <c r="AI53" s="750"/>
      <c r="AJ53" s="750"/>
      <c r="AK53" s="750"/>
      <c r="AL53" s="758"/>
    </row>
    <row r="54" spans="1:38" ht="27" customHeight="1" thickBot="1" x14ac:dyDescent="0.3">
      <c r="B54" s="154"/>
      <c r="C54" s="155"/>
      <c r="D54" s="286"/>
      <c r="E54" s="286"/>
      <c r="F54" s="286"/>
      <c r="G54" s="286"/>
      <c r="H54" s="286"/>
      <c r="I54" s="287"/>
      <c r="J54" s="765" t="s">
        <v>916</v>
      </c>
      <c r="K54" s="766"/>
      <c r="L54" s="766"/>
      <c r="M54" s="766"/>
      <c r="N54" s="766"/>
      <c r="O54" s="766"/>
      <c r="P54" s="766"/>
      <c r="Q54" s="766"/>
      <c r="R54" s="766"/>
      <c r="S54" s="766"/>
      <c r="T54" s="767"/>
      <c r="U54" s="849"/>
      <c r="V54" s="850"/>
      <c r="W54" s="850"/>
      <c r="X54" s="850"/>
      <c r="Y54" s="850"/>
      <c r="Z54" s="850"/>
      <c r="AA54" s="850"/>
      <c r="AB54" s="850"/>
      <c r="AC54" s="851"/>
      <c r="AD54" s="755"/>
      <c r="AE54" s="756"/>
      <c r="AF54" s="756"/>
      <c r="AG54" s="756"/>
      <c r="AH54" s="756"/>
      <c r="AI54" s="756"/>
      <c r="AJ54" s="756"/>
      <c r="AK54" s="756"/>
      <c r="AL54" s="757"/>
    </row>
    <row r="55" spans="1:38" ht="27" customHeight="1" thickTop="1" thickBot="1" x14ac:dyDescent="0.3">
      <c r="B55" s="609" t="s">
        <v>941</v>
      </c>
      <c r="C55" s="610"/>
      <c r="D55" s="610"/>
      <c r="E55" s="610"/>
      <c r="F55" s="610"/>
      <c r="G55" s="610"/>
      <c r="H55" s="610"/>
      <c r="I55" s="610"/>
      <c r="J55" s="610"/>
      <c r="K55" s="610"/>
      <c r="L55" s="610"/>
      <c r="M55" s="610"/>
      <c r="N55" s="610"/>
      <c r="O55" s="610"/>
      <c r="P55" s="610"/>
      <c r="Q55" s="610"/>
      <c r="R55" s="610"/>
      <c r="S55" s="610"/>
      <c r="T55" s="738"/>
      <c r="U55" s="752">
        <f>SUM(U44:U47)</f>
        <v>0</v>
      </c>
      <c r="V55" s="753"/>
      <c r="W55" s="753"/>
      <c r="X55" s="753"/>
      <c r="Y55" s="753"/>
      <c r="Z55" s="753"/>
      <c r="AA55" s="753"/>
      <c r="AB55" s="753"/>
      <c r="AC55" s="754"/>
      <c r="AD55" s="752">
        <f>SUM(AD44:AD47)</f>
        <v>0</v>
      </c>
      <c r="AE55" s="753"/>
      <c r="AF55" s="753"/>
      <c r="AG55" s="753"/>
      <c r="AH55" s="753"/>
      <c r="AI55" s="753"/>
      <c r="AJ55" s="753"/>
      <c r="AK55" s="753"/>
      <c r="AL55" s="796"/>
    </row>
    <row r="56" spans="1:38" ht="18" customHeight="1" x14ac:dyDescent="0.25"/>
    <row r="57" spans="1:38" ht="18" customHeight="1" thickBot="1" x14ac:dyDescent="0.3">
      <c r="A57" t="s">
        <v>913</v>
      </c>
    </row>
    <row r="58" spans="1:38" ht="27" customHeight="1" thickBot="1" x14ac:dyDescent="0.3">
      <c r="B58" s="852"/>
      <c r="C58" s="853"/>
      <c r="D58" s="853"/>
      <c r="E58" s="853"/>
      <c r="F58" s="853"/>
      <c r="G58" s="853"/>
      <c r="H58" s="853"/>
      <c r="I58" s="853"/>
      <c r="J58" s="853"/>
      <c r="K58" s="853"/>
      <c r="L58" s="853"/>
      <c r="M58" s="853"/>
      <c r="N58" s="854"/>
      <c r="O58" s="855">
        <v>45809</v>
      </c>
      <c r="P58" s="856"/>
      <c r="Q58" s="856"/>
      <c r="R58" s="856"/>
      <c r="S58" s="856"/>
      <c r="T58" s="856"/>
      <c r="U58" s="856"/>
      <c r="V58" s="856"/>
      <c r="W58" s="857"/>
      <c r="X58" s="464">
        <v>46174</v>
      </c>
      <c r="Y58" s="856"/>
      <c r="Z58" s="856"/>
      <c r="AA58" s="856"/>
      <c r="AB58" s="856"/>
      <c r="AC58" s="856"/>
      <c r="AD58" s="856"/>
      <c r="AE58" s="856"/>
      <c r="AF58" s="858"/>
    </row>
    <row r="59" spans="1:38" ht="27" customHeight="1" x14ac:dyDescent="0.25">
      <c r="B59" s="566" t="s">
        <v>914</v>
      </c>
      <c r="C59" s="490"/>
      <c r="D59" s="490"/>
      <c r="E59" s="490"/>
      <c r="F59" s="490"/>
      <c r="G59" s="490"/>
      <c r="H59" s="490"/>
      <c r="I59" s="490"/>
      <c r="J59" s="490"/>
      <c r="K59" s="490"/>
      <c r="L59" s="490"/>
      <c r="M59" s="490"/>
      <c r="N59" s="832"/>
      <c r="O59" s="859"/>
      <c r="P59" s="860"/>
      <c r="Q59" s="860"/>
      <c r="R59" s="860"/>
      <c r="S59" s="860"/>
      <c r="T59" s="860"/>
      <c r="U59" s="860"/>
      <c r="V59" s="860"/>
      <c r="W59" s="861"/>
      <c r="X59" s="862"/>
      <c r="Y59" s="863"/>
      <c r="Z59" s="863"/>
      <c r="AA59" s="863"/>
      <c r="AB59" s="863"/>
      <c r="AC59" s="863"/>
      <c r="AD59" s="863"/>
      <c r="AE59" s="863"/>
      <c r="AF59" s="864"/>
    </row>
    <row r="60" spans="1:38" ht="27" customHeight="1" x14ac:dyDescent="0.25">
      <c r="B60" s="567" t="s">
        <v>915</v>
      </c>
      <c r="C60" s="491"/>
      <c r="D60" s="491"/>
      <c r="E60" s="491"/>
      <c r="F60" s="491"/>
      <c r="G60" s="491"/>
      <c r="H60" s="491"/>
      <c r="I60" s="491"/>
      <c r="J60" s="491"/>
      <c r="K60" s="491"/>
      <c r="L60" s="491"/>
      <c r="M60" s="491"/>
      <c r="N60" s="739"/>
      <c r="O60" s="744"/>
      <c r="P60" s="745"/>
      <c r="Q60" s="745"/>
      <c r="R60" s="745"/>
      <c r="S60" s="745"/>
      <c r="T60" s="745"/>
      <c r="U60" s="745"/>
      <c r="V60" s="745"/>
      <c r="W60" s="746"/>
      <c r="X60" s="744"/>
      <c r="Y60" s="745"/>
      <c r="Z60" s="745"/>
      <c r="AA60" s="745"/>
      <c r="AB60" s="745"/>
      <c r="AC60" s="745"/>
      <c r="AD60" s="745"/>
      <c r="AE60" s="745"/>
      <c r="AF60" s="747"/>
    </row>
    <row r="61" spans="1:38" ht="27" customHeight="1" x14ac:dyDescent="0.25">
      <c r="B61" s="567" t="s">
        <v>916</v>
      </c>
      <c r="C61" s="491"/>
      <c r="D61" s="491"/>
      <c r="E61" s="491"/>
      <c r="F61" s="491"/>
      <c r="G61" s="491"/>
      <c r="H61" s="491"/>
      <c r="I61" s="491"/>
      <c r="J61" s="491"/>
      <c r="K61" s="491"/>
      <c r="L61" s="491"/>
      <c r="M61" s="491"/>
      <c r="N61" s="739"/>
      <c r="O61" s="744"/>
      <c r="P61" s="745"/>
      <c r="Q61" s="745"/>
      <c r="R61" s="745"/>
      <c r="S61" s="745"/>
      <c r="T61" s="745"/>
      <c r="U61" s="745"/>
      <c r="V61" s="745"/>
      <c r="W61" s="746"/>
      <c r="X61" s="744"/>
      <c r="Y61" s="745"/>
      <c r="Z61" s="745"/>
      <c r="AA61" s="745"/>
      <c r="AB61" s="745"/>
      <c r="AC61" s="745"/>
      <c r="AD61" s="745"/>
      <c r="AE61" s="745"/>
      <c r="AF61" s="747"/>
    </row>
    <row r="62" spans="1:38" ht="27" customHeight="1" x14ac:dyDescent="0.25">
      <c r="B62" s="567" t="s">
        <v>917</v>
      </c>
      <c r="C62" s="491"/>
      <c r="D62" s="491"/>
      <c r="E62" s="491"/>
      <c r="F62" s="491"/>
      <c r="G62" s="491"/>
      <c r="H62" s="491"/>
      <c r="I62" s="491"/>
      <c r="J62" s="491"/>
      <c r="K62" s="491"/>
      <c r="L62" s="491"/>
      <c r="M62" s="491"/>
      <c r="N62" s="739"/>
      <c r="O62" s="744"/>
      <c r="P62" s="745"/>
      <c r="Q62" s="745"/>
      <c r="R62" s="745"/>
      <c r="S62" s="745"/>
      <c r="T62" s="745"/>
      <c r="U62" s="745"/>
      <c r="V62" s="745"/>
      <c r="W62" s="746"/>
      <c r="X62" s="744"/>
      <c r="Y62" s="745"/>
      <c r="Z62" s="745"/>
      <c r="AA62" s="745"/>
      <c r="AB62" s="745"/>
      <c r="AC62" s="745"/>
      <c r="AD62" s="745"/>
      <c r="AE62" s="745"/>
      <c r="AF62" s="747"/>
    </row>
    <row r="63" spans="1:38" ht="27" customHeight="1" x14ac:dyDescent="0.25">
      <c r="B63" s="567" t="s">
        <v>918</v>
      </c>
      <c r="C63" s="491"/>
      <c r="D63" s="491"/>
      <c r="E63" s="491"/>
      <c r="F63" s="491"/>
      <c r="G63" s="491"/>
      <c r="H63" s="491"/>
      <c r="I63" s="491"/>
      <c r="J63" s="491"/>
      <c r="K63" s="491"/>
      <c r="L63" s="491"/>
      <c r="M63" s="491"/>
      <c r="N63" s="739"/>
      <c r="O63" s="744"/>
      <c r="P63" s="745"/>
      <c r="Q63" s="745"/>
      <c r="R63" s="745"/>
      <c r="S63" s="745"/>
      <c r="T63" s="745"/>
      <c r="U63" s="745"/>
      <c r="V63" s="745"/>
      <c r="W63" s="746"/>
      <c r="X63" s="744"/>
      <c r="Y63" s="745"/>
      <c r="Z63" s="745"/>
      <c r="AA63" s="745"/>
      <c r="AB63" s="745"/>
      <c r="AC63" s="745"/>
      <c r="AD63" s="745"/>
      <c r="AE63" s="745"/>
      <c r="AF63" s="747"/>
    </row>
    <row r="64" spans="1:38" ht="27" customHeight="1" x14ac:dyDescent="0.25">
      <c r="B64" s="567" t="s">
        <v>919</v>
      </c>
      <c r="C64" s="491"/>
      <c r="D64" s="491"/>
      <c r="E64" s="491"/>
      <c r="F64" s="491"/>
      <c r="G64" s="491"/>
      <c r="H64" s="491"/>
      <c r="I64" s="491"/>
      <c r="J64" s="491"/>
      <c r="K64" s="491"/>
      <c r="L64" s="491"/>
      <c r="M64" s="491"/>
      <c r="N64" s="739"/>
      <c r="O64" s="865"/>
      <c r="P64" s="866"/>
      <c r="Q64" s="866"/>
      <c r="R64" s="866"/>
      <c r="S64" s="866"/>
      <c r="T64" s="866"/>
      <c r="U64" s="866"/>
      <c r="V64" s="866"/>
      <c r="W64" s="867"/>
      <c r="X64" s="865"/>
      <c r="Y64" s="866"/>
      <c r="Z64" s="866"/>
      <c r="AA64" s="866"/>
      <c r="AB64" s="866"/>
      <c r="AC64" s="866"/>
      <c r="AD64" s="866"/>
      <c r="AE64" s="866"/>
      <c r="AF64" s="868"/>
    </row>
    <row r="65" spans="2:32" ht="27" customHeight="1" x14ac:dyDescent="0.25">
      <c r="B65" s="567" t="s">
        <v>920</v>
      </c>
      <c r="C65" s="491"/>
      <c r="D65" s="491"/>
      <c r="E65" s="491"/>
      <c r="F65" s="491"/>
      <c r="G65" s="491"/>
      <c r="H65" s="491"/>
      <c r="I65" s="491"/>
      <c r="J65" s="491"/>
      <c r="K65" s="491"/>
      <c r="L65" s="491"/>
      <c r="M65" s="491"/>
      <c r="N65" s="739"/>
      <c r="O65" s="865"/>
      <c r="P65" s="866"/>
      <c r="Q65" s="866"/>
      <c r="R65" s="866"/>
      <c r="S65" s="866"/>
      <c r="T65" s="866"/>
      <c r="U65" s="866"/>
      <c r="V65" s="866"/>
      <c r="W65" s="867"/>
      <c r="X65" s="865"/>
      <c r="Y65" s="866"/>
      <c r="Z65" s="866"/>
      <c r="AA65" s="866"/>
      <c r="AB65" s="866"/>
      <c r="AC65" s="866"/>
      <c r="AD65" s="866"/>
      <c r="AE65" s="866"/>
      <c r="AF65" s="868"/>
    </row>
    <row r="66" spans="2:32" ht="27" customHeight="1" x14ac:dyDescent="0.25">
      <c r="B66" s="567" t="s">
        <v>921</v>
      </c>
      <c r="C66" s="491"/>
      <c r="D66" s="491"/>
      <c r="E66" s="491"/>
      <c r="F66" s="491"/>
      <c r="G66" s="491"/>
      <c r="H66" s="491"/>
      <c r="I66" s="491"/>
      <c r="J66" s="491"/>
      <c r="K66" s="491"/>
      <c r="L66" s="491"/>
      <c r="M66" s="491"/>
      <c r="N66" s="739"/>
      <c r="O66" s="744"/>
      <c r="P66" s="745"/>
      <c r="Q66" s="745"/>
      <c r="R66" s="745"/>
      <c r="S66" s="745"/>
      <c r="T66" s="745"/>
      <c r="U66" s="745"/>
      <c r="V66" s="745"/>
      <c r="W66" s="746"/>
      <c r="X66" s="744"/>
      <c r="Y66" s="745"/>
      <c r="Z66" s="745"/>
      <c r="AA66" s="745"/>
      <c r="AB66" s="745"/>
      <c r="AC66" s="745"/>
      <c r="AD66" s="745"/>
      <c r="AE66" s="745"/>
      <c r="AF66" s="747"/>
    </row>
    <row r="67" spans="2:32" ht="27" customHeight="1" x14ac:dyDescent="0.25">
      <c r="B67" s="567" t="s">
        <v>922</v>
      </c>
      <c r="C67" s="491"/>
      <c r="D67" s="491"/>
      <c r="E67" s="491"/>
      <c r="F67" s="491"/>
      <c r="G67" s="491"/>
      <c r="H67" s="491"/>
      <c r="I67" s="491"/>
      <c r="J67" s="491"/>
      <c r="K67" s="491"/>
      <c r="L67" s="491"/>
      <c r="M67" s="491"/>
      <c r="N67" s="739"/>
      <c r="O67" s="865"/>
      <c r="P67" s="866"/>
      <c r="Q67" s="866"/>
      <c r="R67" s="866"/>
      <c r="S67" s="866"/>
      <c r="T67" s="866"/>
      <c r="U67" s="866"/>
      <c r="V67" s="866"/>
      <c r="W67" s="867"/>
      <c r="X67" s="865"/>
      <c r="Y67" s="866"/>
      <c r="Z67" s="866"/>
      <c r="AA67" s="866"/>
      <c r="AB67" s="866"/>
      <c r="AC67" s="866"/>
      <c r="AD67" s="866"/>
      <c r="AE67" s="866"/>
      <c r="AF67" s="868"/>
    </row>
    <row r="68" spans="2:32" ht="27" customHeight="1" x14ac:dyDescent="0.25">
      <c r="B68" s="567" t="s">
        <v>923</v>
      </c>
      <c r="C68" s="491"/>
      <c r="D68" s="491"/>
      <c r="E68" s="491"/>
      <c r="F68" s="491"/>
      <c r="G68" s="491"/>
      <c r="H68" s="491"/>
      <c r="I68" s="491"/>
      <c r="J68" s="491"/>
      <c r="K68" s="491"/>
      <c r="L68" s="491"/>
      <c r="M68" s="491"/>
      <c r="N68" s="739"/>
      <c r="O68" s="865"/>
      <c r="P68" s="866"/>
      <c r="Q68" s="866"/>
      <c r="R68" s="866"/>
      <c r="S68" s="866"/>
      <c r="T68" s="866"/>
      <c r="U68" s="866"/>
      <c r="V68" s="866"/>
      <c r="W68" s="867"/>
      <c r="X68" s="865"/>
      <c r="Y68" s="866"/>
      <c r="Z68" s="866"/>
      <c r="AA68" s="866"/>
      <c r="AB68" s="866"/>
      <c r="AC68" s="866"/>
      <c r="AD68" s="866"/>
      <c r="AE68" s="866"/>
      <c r="AF68" s="868"/>
    </row>
    <row r="69" spans="2:32" ht="27" customHeight="1" x14ac:dyDescent="0.25">
      <c r="B69" s="567" t="s">
        <v>924</v>
      </c>
      <c r="C69" s="491"/>
      <c r="D69" s="491"/>
      <c r="E69" s="491"/>
      <c r="F69" s="491"/>
      <c r="G69" s="491"/>
      <c r="H69" s="491"/>
      <c r="I69" s="491"/>
      <c r="J69" s="491"/>
      <c r="K69" s="491"/>
      <c r="L69" s="491"/>
      <c r="M69" s="491"/>
      <c r="N69" s="739"/>
      <c r="O69" s="865"/>
      <c r="P69" s="866"/>
      <c r="Q69" s="866"/>
      <c r="R69" s="866"/>
      <c r="S69" s="866"/>
      <c r="T69" s="866"/>
      <c r="U69" s="866"/>
      <c r="V69" s="866"/>
      <c r="W69" s="867"/>
      <c r="X69" s="865"/>
      <c r="Y69" s="866"/>
      <c r="Z69" s="866"/>
      <c r="AA69" s="866"/>
      <c r="AB69" s="866"/>
      <c r="AC69" s="866"/>
      <c r="AD69" s="866"/>
      <c r="AE69" s="866"/>
      <c r="AF69" s="868"/>
    </row>
    <row r="70" spans="2:32" ht="27" customHeight="1" x14ac:dyDescent="0.25">
      <c r="B70" s="567" t="s">
        <v>925</v>
      </c>
      <c r="C70" s="491"/>
      <c r="D70" s="491"/>
      <c r="E70" s="491"/>
      <c r="F70" s="491"/>
      <c r="G70" s="491"/>
      <c r="H70" s="491"/>
      <c r="I70" s="491"/>
      <c r="J70" s="491"/>
      <c r="K70" s="491"/>
      <c r="L70" s="491"/>
      <c r="M70" s="491"/>
      <c r="N70" s="739"/>
      <c r="O70" s="744"/>
      <c r="P70" s="745"/>
      <c r="Q70" s="745"/>
      <c r="R70" s="745"/>
      <c r="S70" s="745"/>
      <c r="T70" s="745"/>
      <c r="U70" s="745"/>
      <c r="V70" s="745"/>
      <c r="W70" s="746"/>
      <c r="X70" s="744"/>
      <c r="Y70" s="745"/>
      <c r="Z70" s="745"/>
      <c r="AA70" s="745"/>
      <c r="AB70" s="745"/>
      <c r="AC70" s="745"/>
      <c r="AD70" s="745"/>
      <c r="AE70" s="745"/>
      <c r="AF70" s="747"/>
    </row>
    <row r="71" spans="2:32" ht="27" customHeight="1" x14ac:dyDescent="0.25">
      <c r="B71" s="876" t="s">
        <v>926</v>
      </c>
      <c r="C71" s="491"/>
      <c r="D71" s="491"/>
      <c r="E71" s="491"/>
      <c r="F71" s="491"/>
      <c r="G71" s="491"/>
      <c r="H71" s="491"/>
      <c r="I71" s="491"/>
      <c r="J71" s="491"/>
      <c r="K71" s="491"/>
      <c r="L71" s="491"/>
      <c r="M71" s="491"/>
      <c r="N71" s="739"/>
      <c r="O71" s="744"/>
      <c r="P71" s="745"/>
      <c r="Q71" s="745"/>
      <c r="R71" s="745"/>
      <c r="S71" s="745"/>
      <c r="T71" s="745"/>
      <c r="U71" s="745"/>
      <c r="V71" s="745"/>
      <c r="W71" s="746"/>
      <c r="X71" s="744"/>
      <c r="Y71" s="745"/>
      <c r="Z71" s="745"/>
      <c r="AA71" s="745"/>
      <c r="AB71" s="745"/>
      <c r="AC71" s="745"/>
      <c r="AD71" s="745"/>
      <c r="AE71" s="745"/>
      <c r="AF71" s="747"/>
    </row>
    <row r="72" spans="2:32" ht="27" customHeight="1" thickBot="1" x14ac:dyDescent="0.3">
      <c r="B72" s="877" t="s">
        <v>1005</v>
      </c>
      <c r="C72" s="878"/>
      <c r="D72" s="878"/>
      <c r="E72" s="878"/>
      <c r="F72" s="878"/>
      <c r="G72" s="878"/>
      <c r="H72" s="878"/>
      <c r="I72" s="878"/>
      <c r="J72" s="878"/>
      <c r="K72" s="878"/>
      <c r="L72" s="878"/>
      <c r="M72" s="878"/>
      <c r="N72" s="879"/>
      <c r="O72" s="880"/>
      <c r="P72" s="881"/>
      <c r="Q72" s="881"/>
      <c r="R72" s="881"/>
      <c r="S72" s="881"/>
      <c r="T72" s="881"/>
      <c r="U72" s="881"/>
      <c r="V72" s="881"/>
      <c r="W72" s="882"/>
      <c r="X72" s="883"/>
      <c r="Y72" s="884"/>
      <c r="Z72" s="884"/>
      <c r="AA72" s="884"/>
      <c r="AB72" s="884"/>
      <c r="AC72" s="884"/>
      <c r="AD72" s="884"/>
      <c r="AE72" s="884"/>
      <c r="AF72" s="885"/>
    </row>
    <row r="73" spans="2:32" ht="27" customHeight="1" thickTop="1" thickBot="1" x14ac:dyDescent="0.3">
      <c r="B73" s="869" t="s">
        <v>941</v>
      </c>
      <c r="C73" s="870"/>
      <c r="D73" s="870"/>
      <c r="E73" s="870"/>
      <c r="F73" s="870"/>
      <c r="G73" s="870"/>
      <c r="H73" s="870"/>
      <c r="I73" s="870"/>
      <c r="J73" s="870"/>
      <c r="K73" s="870"/>
      <c r="L73" s="870"/>
      <c r="M73" s="870"/>
      <c r="N73" s="871"/>
      <c r="O73" s="872">
        <f>SUM(O59:O71)</f>
        <v>0</v>
      </c>
      <c r="P73" s="873"/>
      <c r="Q73" s="873"/>
      <c r="R73" s="873"/>
      <c r="S73" s="873"/>
      <c r="T73" s="873"/>
      <c r="U73" s="873"/>
      <c r="V73" s="873"/>
      <c r="W73" s="874"/>
      <c r="X73" s="872">
        <f>SUM(X59:X72)</f>
        <v>0</v>
      </c>
      <c r="Y73" s="873"/>
      <c r="Z73" s="873"/>
      <c r="AA73" s="873"/>
      <c r="AB73" s="873"/>
      <c r="AC73" s="873"/>
      <c r="AD73" s="873"/>
      <c r="AE73" s="873"/>
      <c r="AF73" s="875"/>
    </row>
    <row r="74" spans="2:32" ht="18" customHeight="1" x14ac:dyDescent="0.25">
      <c r="B74" t="s">
        <v>927</v>
      </c>
      <c r="K74" t="s">
        <v>928</v>
      </c>
    </row>
    <row r="75" spans="2:32" ht="18" customHeight="1" x14ac:dyDescent="0.25">
      <c r="K75" t="s">
        <v>929</v>
      </c>
    </row>
  </sheetData>
  <sheetProtection algorithmName="SHA-512" hashValue="hJfcUp0sVx+bHRg8T47vwMLJZ9p+vipQMSSFQWaHGiXuVOdOQOBxMshBMUNqeL84RmSLBxo/AJZzMcZXTV/4jw==" saltValue="Im2wmIFfyCwMN/RWr+AFbg==" spinCount="100000" sheet="1" objects="1" scenarios="1"/>
  <mergeCells count="171">
    <mergeCell ref="Z8:AI8"/>
    <mergeCell ref="Q22:U22"/>
    <mergeCell ref="Q23:U23"/>
    <mergeCell ref="Q24:U24"/>
    <mergeCell ref="Q25:U25"/>
    <mergeCell ref="C21:U21"/>
    <mergeCell ref="AF22:AJ22"/>
    <mergeCell ref="AF23:AJ23"/>
    <mergeCell ref="AF24:AJ24"/>
    <mergeCell ref="AF25:AJ25"/>
    <mergeCell ref="B19:I19"/>
    <mergeCell ref="B17:I17"/>
    <mergeCell ref="B18:I18"/>
    <mergeCell ref="B15:I15"/>
    <mergeCell ref="B16:I16"/>
    <mergeCell ref="B8:I8"/>
    <mergeCell ref="B14:I14"/>
    <mergeCell ref="J8:Y8"/>
    <mergeCell ref="J14:Y14"/>
    <mergeCell ref="J15:Y15"/>
    <mergeCell ref="J16:Y16"/>
    <mergeCell ref="J17:Y17"/>
    <mergeCell ref="J18:Y18"/>
    <mergeCell ref="B9:I13"/>
    <mergeCell ref="B68:N68"/>
    <mergeCell ref="O68:W68"/>
    <mergeCell ref="X68:AF68"/>
    <mergeCell ref="B69:N69"/>
    <mergeCell ref="O69:W69"/>
    <mergeCell ref="X69:AF69"/>
    <mergeCell ref="B66:N66"/>
    <mergeCell ref="O66:W66"/>
    <mergeCell ref="X66:AF66"/>
    <mergeCell ref="B67:N67"/>
    <mergeCell ref="O67:W67"/>
    <mergeCell ref="X67:AF67"/>
    <mergeCell ref="B73:N73"/>
    <mergeCell ref="O73:W73"/>
    <mergeCell ref="X73:AF73"/>
    <mergeCell ref="B71:N71"/>
    <mergeCell ref="O71:W71"/>
    <mergeCell ref="X71:AF71"/>
    <mergeCell ref="B72:N72"/>
    <mergeCell ref="O72:W72"/>
    <mergeCell ref="X72:AF72"/>
    <mergeCell ref="B64:N64"/>
    <mergeCell ref="O64:W64"/>
    <mergeCell ref="X64:AF64"/>
    <mergeCell ref="B65:N65"/>
    <mergeCell ref="O65:W65"/>
    <mergeCell ref="X65:AF65"/>
    <mergeCell ref="B62:N62"/>
    <mergeCell ref="O62:W62"/>
    <mergeCell ref="X62:AF62"/>
    <mergeCell ref="B63:N63"/>
    <mergeCell ref="O63:W63"/>
    <mergeCell ref="X63:AF63"/>
    <mergeCell ref="B61:N61"/>
    <mergeCell ref="O61:W61"/>
    <mergeCell ref="X61:AF61"/>
    <mergeCell ref="B58:N58"/>
    <mergeCell ref="O58:W58"/>
    <mergeCell ref="X58:AF58"/>
    <mergeCell ref="B59:N59"/>
    <mergeCell ref="O59:W59"/>
    <mergeCell ref="X59:AF59"/>
    <mergeCell ref="B60:N60"/>
    <mergeCell ref="O60:W60"/>
    <mergeCell ref="X60:AF60"/>
    <mergeCell ref="AI40:AO40"/>
    <mergeCell ref="U43:AC43"/>
    <mergeCell ref="AD43:AL43"/>
    <mergeCell ref="U50:AC50"/>
    <mergeCell ref="AD50:AL50"/>
    <mergeCell ref="B43:T43"/>
    <mergeCell ref="B44:T44"/>
    <mergeCell ref="AD53:AL53"/>
    <mergeCell ref="AD52:AL52"/>
    <mergeCell ref="AD51:AL51"/>
    <mergeCell ref="AD49:AL49"/>
    <mergeCell ref="AD48:AL48"/>
    <mergeCell ref="U47:AC47"/>
    <mergeCell ref="U44:AC44"/>
    <mergeCell ref="J53:T53"/>
    <mergeCell ref="AD44:AL44"/>
    <mergeCell ref="B40:V40"/>
    <mergeCell ref="W40:AA40"/>
    <mergeCell ref="AB40:AH40"/>
    <mergeCell ref="U51:AC54"/>
    <mergeCell ref="AD55:AL55"/>
    <mergeCell ref="J19:Y19"/>
    <mergeCell ref="Z14:AI14"/>
    <mergeCell ref="Z15:AI15"/>
    <mergeCell ref="Z16:AI16"/>
    <mergeCell ref="Z17:AI17"/>
    <mergeCell ref="Z18:AI18"/>
    <mergeCell ref="Z19:AI19"/>
    <mergeCell ref="Y21:AJ21"/>
    <mergeCell ref="B32:V32"/>
    <mergeCell ref="W32:AA32"/>
    <mergeCell ref="AB32:AH32"/>
    <mergeCell ref="AI32:AO32"/>
    <mergeCell ref="AB30:AH30"/>
    <mergeCell ref="AI30:AO30"/>
    <mergeCell ref="B31:V31"/>
    <mergeCell ref="W31:AA31"/>
    <mergeCell ref="AB31:AH31"/>
    <mergeCell ref="AI31:AO31"/>
    <mergeCell ref="B30:V30"/>
    <mergeCell ref="W30:AA30"/>
    <mergeCell ref="AI35:AO35"/>
    <mergeCell ref="D36:V36"/>
    <mergeCell ref="B33:V33"/>
    <mergeCell ref="W38:AA38"/>
    <mergeCell ref="B34:C36"/>
    <mergeCell ref="D34:V34"/>
    <mergeCell ref="W33:AA33"/>
    <mergeCell ref="AB33:AH33"/>
    <mergeCell ref="AI33:AO33"/>
    <mergeCell ref="AB38:AH38"/>
    <mergeCell ref="AI38:AO38"/>
    <mergeCell ref="D39:V39"/>
    <mergeCell ref="W39:AA39"/>
    <mergeCell ref="AB39:AH39"/>
    <mergeCell ref="AI39:AO39"/>
    <mergeCell ref="W36:AA36"/>
    <mergeCell ref="AB36:AH36"/>
    <mergeCell ref="AI36:AO36"/>
    <mergeCell ref="W37:AA37"/>
    <mergeCell ref="AB37:AH37"/>
    <mergeCell ref="AI37:AO37"/>
    <mergeCell ref="W34:AA34"/>
    <mergeCell ref="AB34:AH34"/>
    <mergeCell ref="AI34:AO34"/>
    <mergeCell ref="D35:V35"/>
    <mergeCell ref="W35:AA35"/>
    <mergeCell ref="AB35:AH35"/>
    <mergeCell ref="B70:N70"/>
    <mergeCell ref="O70:W70"/>
    <mergeCell ref="X70:AF70"/>
    <mergeCell ref="C22:P22"/>
    <mergeCell ref="C23:P23"/>
    <mergeCell ref="C24:P24"/>
    <mergeCell ref="C25:P25"/>
    <mergeCell ref="Y22:AE22"/>
    <mergeCell ref="Y23:AE23"/>
    <mergeCell ref="Y24:AE24"/>
    <mergeCell ref="Y25:AE25"/>
    <mergeCell ref="U49:AC49"/>
    <mergeCell ref="U48:AC48"/>
    <mergeCell ref="U55:AC55"/>
    <mergeCell ref="U46:AC46"/>
    <mergeCell ref="U45:AC45"/>
    <mergeCell ref="AD54:AL54"/>
    <mergeCell ref="AD46:AL46"/>
    <mergeCell ref="AD45:AL45"/>
    <mergeCell ref="AD47:AL47"/>
    <mergeCell ref="B37:C39"/>
    <mergeCell ref="D37:V37"/>
    <mergeCell ref="D38:V38"/>
    <mergeCell ref="J54:T54"/>
    <mergeCell ref="B55:T55"/>
    <mergeCell ref="B45:T45"/>
    <mergeCell ref="B46:T46"/>
    <mergeCell ref="B47:T47"/>
    <mergeCell ref="D48:T48"/>
    <mergeCell ref="D49:I49"/>
    <mergeCell ref="J49:T49"/>
    <mergeCell ref="J50:T50"/>
    <mergeCell ref="J51:T51"/>
    <mergeCell ref="J52:T52"/>
  </mergeCells>
  <phoneticPr fontId="12"/>
  <dataValidations count="2">
    <dataValidation type="decimal" imeMode="off" operator="greaterThanOrEqual" allowBlank="1" showInputMessage="1" showErrorMessage="1" error="数値のみ入力をお願いいたします。" sqref="AB33:AH33 O72:W72 U51 AI33:AO33" xr:uid="{61381ADB-EF90-415F-A44E-B65416548CD1}">
      <formula1>0</formula1>
    </dataValidation>
    <dataValidation type="decimal" imeMode="off" operator="greaterThanOrEqual" allowBlank="1" showInputMessage="1" showErrorMessage="1" error="数値のみ入力をお願いいたします。" sqref="J14:Y19 Z14:AI19 AB31:AO32 AB34:AO40 U44:AC50 AD44:AL55 U55:AC55 O59:W71 X59:AF73 O73:W73" xr:uid="{685DC51B-FDEC-42CD-ACE8-49C4E19C02E5}">
      <formula1>-100</formula1>
    </dataValidation>
  </dataValidations>
  <pageMargins left="0.70866141732283472" right="0.70866141732283472" top="0.74803149606299213" bottom="0.74803149606299213" header="0.31496062992125984" footer="0.31496062992125984"/>
  <pageSetup paperSize="9" scale="84" orientation="portrait" r:id="rId1"/>
  <rowBreaks count="1" manualBreakCount="1">
    <brk id="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7" r:id="rId4" name="Group Box 6-1-1">
              <controlPr defaultSize="0" autoFill="0" autoPict="0">
                <anchor moveWithCells="1">
                  <from>
                    <xdr:col>9</xdr:col>
                    <xdr:colOff>21771</xdr:colOff>
                    <xdr:row>7</xdr:row>
                    <xdr:rowOff>212271</xdr:rowOff>
                  </from>
                  <to>
                    <xdr:col>11</xdr:col>
                    <xdr:colOff>97971</xdr:colOff>
                    <xdr:row>13</xdr:row>
                    <xdr:rowOff>70757</xdr:rowOff>
                  </to>
                </anchor>
              </controlPr>
            </control>
          </mc:Choice>
        </mc:AlternateContent>
        <mc:AlternateContent xmlns:mc="http://schemas.openxmlformats.org/markup-compatibility/2006">
          <mc:Choice Requires="x14">
            <control shapeId="13318" r:id="rId5" name="6-1-1_1">
              <controlPr defaultSize="0" autoFill="0" autoLine="0" autoPict="0">
                <anchor moveWithCells="1">
                  <from>
                    <xdr:col>9</xdr:col>
                    <xdr:colOff>92529</xdr:colOff>
                    <xdr:row>8</xdr:row>
                    <xdr:rowOff>16329</xdr:rowOff>
                  </from>
                  <to>
                    <xdr:col>10</xdr:col>
                    <xdr:colOff>168729</xdr:colOff>
                    <xdr:row>9</xdr:row>
                    <xdr:rowOff>21771</xdr:rowOff>
                  </to>
                </anchor>
              </controlPr>
            </control>
          </mc:Choice>
        </mc:AlternateContent>
        <mc:AlternateContent xmlns:mc="http://schemas.openxmlformats.org/markup-compatibility/2006">
          <mc:Choice Requires="x14">
            <control shapeId="13319" r:id="rId6" name="6-1-1_2">
              <controlPr defaultSize="0" autoFill="0" autoLine="0" autoPict="0">
                <anchor moveWithCells="1">
                  <from>
                    <xdr:col>9</xdr:col>
                    <xdr:colOff>97971</xdr:colOff>
                    <xdr:row>9</xdr:row>
                    <xdr:rowOff>5443</xdr:rowOff>
                  </from>
                  <to>
                    <xdr:col>11</xdr:col>
                    <xdr:colOff>0</xdr:colOff>
                    <xdr:row>9</xdr:row>
                    <xdr:rowOff>228600</xdr:rowOff>
                  </to>
                </anchor>
              </controlPr>
            </control>
          </mc:Choice>
        </mc:AlternateContent>
        <mc:AlternateContent xmlns:mc="http://schemas.openxmlformats.org/markup-compatibility/2006">
          <mc:Choice Requires="x14">
            <control shapeId="13320" r:id="rId7" name="6-1-1_3">
              <controlPr defaultSize="0" autoFill="0" autoLine="0" autoPict="0">
                <anchor moveWithCells="1">
                  <from>
                    <xdr:col>9</xdr:col>
                    <xdr:colOff>97971</xdr:colOff>
                    <xdr:row>10</xdr:row>
                    <xdr:rowOff>5443</xdr:rowOff>
                  </from>
                  <to>
                    <xdr:col>11</xdr:col>
                    <xdr:colOff>0</xdr:colOff>
                    <xdr:row>10</xdr:row>
                    <xdr:rowOff>228600</xdr:rowOff>
                  </to>
                </anchor>
              </controlPr>
            </control>
          </mc:Choice>
        </mc:AlternateContent>
        <mc:AlternateContent xmlns:mc="http://schemas.openxmlformats.org/markup-compatibility/2006">
          <mc:Choice Requires="x14">
            <control shapeId="13321" r:id="rId8" name="6-1-1_4">
              <controlPr defaultSize="0" autoFill="0" autoLine="0" autoPict="0">
                <anchor moveWithCells="1">
                  <from>
                    <xdr:col>9</xdr:col>
                    <xdr:colOff>92529</xdr:colOff>
                    <xdr:row>10</xdr:row>
                    <xdr:rowOff>223157</xdr:rowOff>
                  </from>
                  <to>
                    <xdr:col>11</xdr:col>
                    <xdr:colOff>0</xdr:colOff>
                    <xdr:row>12</xdr:row>
                    <xdr:rowOff>5443</xdr:rowOff>
                  </to>
                </anchor>
              </controlPr>
            </control>
          </mc:Choice>
        </mc:AlternateContent>
        <mc:AlternateContent xmlns:mc="http://schemas.openxmlformats.org/markup-compatibility/2006">
          <mc:Choice Requires="x14">
            <control shapeId="13322" r:id="rId9" name="Group Box 6-1-2">
              <controlPr defaultSize="0" autoFill="0" autoPict="0">
                <anchor moveWithCells="1">
                  <from>
                    <xdr:col>25</xdr:col>
                    <xdr:colOff>16329</xdr:colOff>
                    <xdr:row>7</xdr:row>
                    <xdr:rowOff>174171</xdr:rowOff>
                  </from>
                  <to>
                    <xdr:col>27</xdr:col>
                    <xdr:colOff>97971</xdr:colOff>
                    <xdr:row>13</xdr:row>
                    <xdr:rowOff>70757</xdr:rowOff>
                  </to>
                </anchor>
              </controlPr>
            </control>
          </mc:Choice>
        </mc:AlternateContent>
        <mc:AlternateContent xmlns:mc="http://schemas.openxmlformats.org/markup-compatibility/2006">
          <mc:Choice Requires="x14">
            <control shapeId="13323" r:id="rId10" name="6-1-2_1">
              <controlPr defaultSize="0" autoFill="0" autoLine="0" autoPict="0">
                <anchor moveWithCells="1">
                  <from>
                    <xdr:col>25</xdr:col>
                    <xdr:colOff>114300</xdr:colOff>
                    <xdr:row>8</xdr:row>
                    <xdr:rowOff>21771</xdr:rowOff>
                  </from>
                  <to>
                    <xdr:col>27</xdr:col>
                    <xdr:colOff>16329</xdr:colOff>
                    <xdr:row>9</xdr:row>
                    <xdr:rowOff>16329</xdr:rowOff>
                  </to>
                </anchor>
              </controlPr>
            </control>
          </mc:Choice>
        </mc:AlternateContent>
        <mc:AlternateContent xmlns:mc="http://schemas.openxmlformats.org/markup-compatibility/2006">
          <mc:Choice Requires="x14">
            <control shapeId="13324" r:id="rId11" name="6-1-2_2">
              <controlPr defaultSize="0" autoFill="0" autoLine="0" autoPict="0">
                <anchor moveWithCells="1">
                  <from>
                    <xdr:col>25</xdr:col>
                    <xdr:colOff>114300</xdr:colOff>
                    <xdr:row>9</xdr:row>
                    <xdr:rowOff>16329</xdr:rowOff>
                  </from>
                  <to>
                    <xdr:col>27</xdr:col>
                    <xdr:colOff>16329</xdr:colOff>
                    <xdr:row>10</xdr:row>
                    <xdr:rowOff>5443</xdr:rowOff>
                  </to>
                </anchor>
              </controlPr>
            </control>
          </mc:Choice>
        </mc:AlternateContent>
        <mc:AlternateContent xmlns:mc="http://schemas.openxmlformats.org/markup-compatibility/2006">
          <mc:Choice Requires="x14">
            <control shapeId="13325" r:id="rId12" name="6-1-2_3">
              <controlPr defaultSize="0" autoFill="0" autoLine="0" autoPict="0">
                <anchor moveWithCells="1">
                  <from>
                    <xdr:col>25</xdr:col>
                    <xdr:colOff>114300</xdr:colOff>
                    <xdr:row>10</xdr:row>
                    <xdr:rowOff>5443</xdr:rowOff>
                  </from>
                  <to>
                    <xdr:col>27</xdr:col>
                    <xdr:colOff>16329</xdr:colOff>
                    <xdr:row>11</xdr:row>
                    <xdr:rowOff>0</xdr:rowOff>
                  </to>
                </anchor>
              </controlPr>
            </control>
          </mc:Choice>
        </mc:AlternateContent>
        <mc:AlternateContent xmlns:mc="http://schemas.openxmlformats.org/markup-compatibility/2006">
          <mc:Choice Requires="x14">
            <control shapeId="13326" r:id="rId13" name="6-1-2_4">
              <controlPr defaultSize="0" autoFill="0" autoLine="0" autoPict="0">
                <anchor moveWithCells="1">
                  <from>
                    <xdr:col>25</xdr:col>
                    <xdr:colOff>114300</xdr:colOff>
                    <xdr:row>10</xdr:row>
                    <xdr:rowOff>228600</xdr:rowOff>
                  </from>
                  <to>
                    <xdr:col>27</xdr:col>
                    <xdr:colOff>16329</xdr:colOff>
                    <xdr:row>12</xdr:row>
                    <xdr:rowOff>16329</xdr:rowOff>
                  </to>
                </anchor>
              </controlPr>
            </control>
          </mc:Choice>
        </mc:AlternateContent>
        <mc:AlternateContent xmlns:mc="http://schemas.openxmlformats.org/markup-compatibility/2006">
          <mc:Choice Requires="x14">
            <control shapeId="13327" r:id="rId14" name="6-1-1_5">
              <controlPr defaultSize="0" autoFill="0" autoLine="0" autoPict="0">
                <anchor moveWithCells="1">
                  <from>
                    <xdr:col>9</xdr:col>
                    <xdr:colOff>97971</xdr:colOff>
                    <xdr:row>11</xdr:row>
                    <xdr:rowOff>212271</xdr:rowOff>
                  </from>
                  <to>
                    <xdr:col>11</xdr:col>
                    <xdr:colOff>0</xdr:colOff>
                    <xdr:row>13</xdr:row>
                    <xdr:rowOff>21771</xdr:rowOff>
                  </to>
                </anchor>
              </controlPr>
            </control>
          </mc:Choice>
        </mc:AlternateContent>
        <mc:AlternateContent xmlns:mc="http://schemas.openxmlformats.org/markup-compatibility/2006">
          <mc:Choice Requires="x14">
            <control shapeId="13328" r:id="rId15" name="6-1-2_5">
              <controlPr defaultSize="0" autoFill="0" autoLine="0" autoPict="0">
                <anchor moveWithCells="1">
                  <from>
                    <xdr:col>25</xdr:col>
                    <xdr:colOff>114300</xdr:colOff>
                    <xdr:row>11</xdr:row>
                    <xdr:rowOff>228600</xdr:rowOff>
                  </from>
                  <to>
                    <xdr:col>27</xdr:col>
                    <xdr:colOff>21771</xdr:colOff>
                    <xdr:row>13</xdr:row>
                    <xdr:rowOff>21771</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55681-587D-4D21-9C4C-82A848E3982F}">
  <sheetPr>
    <pageSetUpPr fitToPage="1"/>
  </sheetPr>
  <dimension ref="A1:AV337"/>
  <sheetViews>
    <sheetView zoomScaleNormal="100" zoomScaleSheetLayoutView="85" workbookViewId="0">
      <selection activeCell="AQ1" sqref="AQ1"/>
    </sheetView>
  </sheetViews>
  <sheetFormatPr defaultRowHeight="13.3" x14ac:dyDescent="0.25"/>
  <cols>
    <col min="1" max="42" width="1.68359375" customWidth="1"/>
    <col min="43" max="43" width="5.62890625" customWidth="1"/>
    <col min="48" max="48" width="1.68359375" customWidth="1"/>
  </cols>
  <sheetData>
    <row r="1" spans="1:48" ht="18" customHeight="1" x14ac:dyDescent="0.25">
      <c r="A1" t="s">
        <v>1034</v>
      </c>
    </row>
    <row r="2" spans="1:48" ht="18" customHeight="1" x14ac:dyDescent="0.25"/>
    <row r="3" spans="1:48" ht="18" customHeight="1" x14ac:dyDescent="0.25">
      <c r="A3" s="3" t="s">
        <v>1100</v>
      </c>
    </row>
    <row r="4" spans="1:48" ht="18" customHeight="1" thickBot="1" x14ac:dyDescent="0.3">
      <c r="A4" t="s">
        <v>1583</v>
      </c>
    </row>
    <row r="5" spans="1:48" ht="30" customHeight="1" x14ac:dyDescent="0.25">
      <c r="B5" s="981" t="s">
        <v>1294</v>
      </c>
      <c r="C5" s="982"/>
      <c r="D5" s="982"/>
      <c r="E5" s="982"/>
      <c r="F5" s="982"/>
      <c r="G5" s="982"/>
      <c r="H5" s="982"/>
      <c r="I5" s="982"/>
      <c r="J5" s="982"/>
      <c r="K5" s="982"/>
      <c r="L5" s="982"/>
      <c r="M5" s="982"/>
      <c r="N5" s="982"/>
      <c r="O5" s="982"/>
      <c r="P5" s="982"/>
      <c r="Q5" s="982"/>
      <c r="R5" s="982"/>
      <c r="S5" s="982"/>
      <c r="T5" s="982"/>
      <c r="U5" s="982"/>
      <c r="V5" s="982"/>
      <c r="W5" s="982"/>
      <c r="X5" s="982"/>
      <c r="Y5" s="982"/>
      <c r="Z5" s="982"/>
      <c r="AA5" s="983"/>
      <c r="AB5" s="986"/>
      <c r="AC5" s="987"/>
      <c r="AD5" s="987"/>
      <c r="AE5" s="987"/>
      <c r="AF5" s="987"/>
      <c r="AG5" s="987"/>
      <c r="AH5" s="987"/>
      <c r="AI5" s="987"/>
      <c r="AJ5" s="987"/>
      <c r="AK5" s="987"/>
      <c r="AL5" s="987"/>
      <c r="AM5" s="988"/>
      <c r="AN5" s="978" t="s">
        <v>1111</v>
      </c>
      <c r="AO5" s="979"/>
      <c r="AP5" s="980"/>
    </row>
    <row r="6" spans="1:48" ht="30" customHeight="1" x14ac:dyDescent="0.25">
      <c r="B6" s="975" t="s">
        <v>1295</v>
      </c>
      <c r="C6" s="906"/>
      <c r="D6" s="906"/>
      <c r="E6" s="906"/>
      <c r="F6" s="906"/>
      <c r="G6" s="906"/>
      <c r="H6" s="906"/>
      <c r="I6" s="906"/>
      <c r="J6" s="906"/>
      <c r="K6" s="906"/>
      <c r="L6" s="906"/>
      <c r="M6" s="906"/>
      <c r="N6" s="906"/>
      <c r="O6" s="906"/>
      <c r="P6" s="906"/>
      <c r="Q6" s="906"/>
      <c r="R6" s="906"/>
      <c r="S6" s="906"/>
      <c r="T6" s="906"/>
      <c r="U6" s="906"/>
      <c r="V6" s="906"/>
      <c r="W6" s="906"/>
      <c r="X6" s="906"/>
      <c r="Y6" s="906"/>
      <c r="Z6" s="906"/>
      <c r="AA6" s="907"/>
      <c r="AB6" s="989"/>
      <c r="AC6" s="990"/>
      <c r="AD6" s="990"/>
      <c r="AE6" s="990"/>
      <c r="AF6" s="990"/>
      <c r="AG6" s="990"/>
      <c r="AH6" s="990"/>
      <c r="AI6" s="990"/>
      <c r="AJ6" s="990"/>
      <c r="AK6" s="990"/>
      <c r="AL6" s="990"/>
      <c r="AM6" s="991"/>
      <c r="AN6" s="984" t="s">
        <v>1269</v>
      </c>
      <c r="AO6" s="906"/>
      <c r="AP6" s="985"/>
    </row>
    <row r="7" spans="1:48" ht="30" customHeight="1" x14ac:dyDescent="0.25">
      <c r="B7" s="905" t="s">
        <v>1296</v>
      </c>
      <c r="C7" s="906"/>
      <c r="D7" s="906"/>
      <c r="E7" s="906"/>
      <c r="F7" s="906"/>
      <c r="G7" s="906"/>
      <c r="H7" s="906"/>
      <c r="I7" s="906"/>
      <c r="J7" s="906"/>
      <c r="K7" s="906"/>
      <c r="L7" s="906"/>
      <c r="M7" s="906"/>
      <c r="N7" s="906"/>
      <c r="O7" s="906"/>
      <c r="P7" s="906"/>
      <c r="Q7" s="906"/>
      <c r="R7" s="906"/>
      <c r="S7" s="907"/>
      <c r="T7" s="911" t="s">
        <v>1390</v>
      </c>
      <c r="U7" s="912"/>
      <c r="V7" s="912"/>
      <c r="W7" s="912"/>
      <c r="X7" s="912"/>
      <c r="Y7" s="912"/>
      <c r="Z7" s="912"/>
      <c r="AA7" s="913"/>
      <c r="AB7" s="941"/>
      <c r="AC7" s="942"/>
      <c r="AD7" s="942"/>
      <c r="AE7" s="942"/>
      <c r="AF7" s="942"/>
      <c r="AG7" s="942"/>
      <c r="AH7" s="942"/>
      <c r="AI7" s="942"/>
      <c r="AJ7" s="942"/>
      <c r="AK7" s="942"/>
      <c r="AL7" s="942"/>
      <c r="AM7" s="943"/>
      <c r="AN7" s="1180" t="s">
        <v>163</v>
      </c>
      <c r="AO7" s="1181"/>
      <c r="AP7" s="1182"/>
    </row>
    <row r="8" spans="1:48" ht="30" customHeight="1" thickBot="1" x14ac:dyDescent="0.3">
      <c r="B8" s="908"/>
      <c r="C8" s="909"/>
      <c r="D8" s="909"/>
      <c r="E8" s="909"/>
      <c r="F8" s="909"/>
      <c r="G8" s="909"/>
      <c r="H8" s="909"/>
      <c r="I8" s="909"/>
      <c r="J8" s="909"/>
      <c r="K8" s="909"/>
      <c r="L8" s="909"/>
      <c r="M8" s="909"/>
      <c r="N8" s="909"/>
      <c r="O8" s="909"/>
      <c r="P8" s="909"/>
      <c r="Q8" s="909"/>
      <c r="R8" s="909"/>
      <c r="S8" s="910"/>
      <c r="T8" s="914" t="s">
        <v>1389</v>
      </c>
      <c r="U8" s="915"/>
      <c r="V8" s="915"/>
      <c r="W8" s="915"/>
      <c r="X8" s="915"/>
      <c r="Y8" s="915"/>
      <c r="Z8" s="915"/>
      <c r="AA8" s="916"/>
      <c r="AB8" s="899"/>
      <c r="AC8" s="900"/>
      <c r="AD8" s="900"/>
      <c r="AE8" s="900"/>
      <c r="AF8" s="900"/>
      <c r="AG8" s="900"/>
      <c r="AH8" s="900"/>
      <c r="AI8" s="900"/>
      <c r="AJ8" s="900"/>
      <c r="AK8" s="900"/>
      <c r="AL8" s="900"/>
      <c r="AM8" s="901"/>
      <c r="AN8" s="902" t="s">
        <v>163</v>
      </c>
      <c r="AO8" s="903"/>
      <c r="AP8" s="904"/>
    </row>
    <row r="9" spans="1:48" ht="18" customHeight="1" x14ac:dyDescent="0.25">
      <c r="B9" t="s">
        <v>1297</v>
      </c>
    </row>
    <row r="10" spans="1:48" ht="18" customHeight="1" x14ac:dyDescent="0.25">
      <c r="B10" t="s">
        <v>1298</v>
      </c>
    </row>
    <row r="11" spans="1:48" ht="18" customHeight="1" x14ac:dyDescent="0.25"/>
    <row r="12" spans="1:48" ht="18" customHeight="1" x14ac:dyDescent="0.25">
      <c r="A12" t="s">
        <v>1071</v>
      </c>
    </row>
    <row r="13" spans="1:48" ht="18" customHeight="1" x14ac:dyDescent="0.25">
      <c r="A13" s="3" t="s">
        <v>1097</v>
      </c>
      <c r="B13" s="191"/>
    </row>
    <row r="14" spans="1:48" ht="18" customHeight="1" thickBot="1" x14ac:dyDescent="0.3">
      <c r="A14" t="s">
        <v>182</v>
      </c>
    </row>
    <row r="15" spans="1:48" ht="16.100000000000001" customHeight="1" x14ac:dyDescent="0.25">
      <c r="B15" s="330" t="s">
        <v>1103</v>
      </c>
      <c r="C15" s="329"/>
      <c r="D15" s="329"/>
      <c r="E15" s="329"/>
      <c r="F15" s="329"/>
      <c r="G15" s="329"/>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1158" t="s">
        <v>1362</v>
      </c>
      <c r="AF15" s="1159"/>
      <c r="AG15" s="1159"/>
      <c r="AH15" s="1160"/>
      <c r="AI15" s="935"/>
      <c r="AJ15" s="936"/>
      <c r="AK15" s="936"/>
      <c r="AL15" s="936"/>
      <c r="AM15" s="937"/>
      <c r="AN15" s="1211" t="s">
        <v>163</v>
      </c>
      <c r="AO15" s="1212"/>
      <c r="AP15" s="1213"/>
      <c r="AQ15" s="917" t="s">
        <v>1579</v>
      </c>
      <c r="AR15" s="918"/>
      <c r="AS15" s="918"/>
      <c r="AT15" s="918"/>
      <c r="AU15" s="918"/>
      <c r="AV15" s="918"/>
    </row>
    <row r="16" spans="1:48" ht="15" customHeight="1" x14ac:dyDescent="0.25">
      <c r="B16" s="947" t="s">
        <v>221</v>
      </c>
      <c r="C16" s="948"/>
      <c r="D16" s="948"/>
      <c r="E16" s="948"/>
      <c r="F16" s="948"/>
      <c r="G16" s="948"/>
      <c r="H16" s="948"/>
      <c r="I16" s="948"/>
      <c r="J16" s="948"/>
      <c r="K16" s="948"/>
      <c r="L16" s="948"/>
      <c r="M16" s="948"/>
      <c r="N16" s="948"/>
      <c r="O16" s="948"/>
      <c r="P16" s="948"/>
      <c r="Q16" s="948"/>
      <c r="R16" s="948"/>
      <c r="S16" s="948"/>
      <c r="T16" s="948"/>
      <c r="U16" s="948"/>
      <c r="V16" s="948"/>
      <c r="W16" s="948"/>
      <c r="X16" s="948"/>
      <c r="Y16" s="948"/>
      <c r="Z16" s="948"/>
      <c r="AA16" s="948"/>
      <c r="AB16" s="948"/>
      <c r="AC16" s="948"/>
      <c r="AD16" s="949"/>
      <c r="AE16" s="1161"/>
      <c r="AF16" s="600"/>
      <c r="AG16" s="600"/>
      <c r="AH16" s="601"/>
      <c r="AI16" s="938"/>
      <c r="AJ16" s="939"/>
      <c r="AK16" s="939"/>
      <c r="AL16" s="939"/>
      <c r="AM16" s="940"/>
      <c r="AN16" s="1214"/>
      <c r="AO16" s="1215"/>
      <c r="AP16" s="1216"/>
      <c r="AQ16" s="917"/>
      <c r="AR16" s="918"/>
      <c r="AS16" s="918"/>
      <c r="AT16" s="918"/>
      <c r="AU16" s="918"/>
      <c r="AV16" s="918"/>
    </row>
    <row r="17" spans="1:48" ht="15" customHeight="1" x14ac:dyDescent="0.25">
      <c r="B17" s="332" t="s">
        <v>894</v>
      </c>
      <c r="C17" s="155" t="s">
        <v>1584</v>
      </c>
      <c r="D17" s="155"/>
      <c r="E17" s="155"/>
      <c r="F17" s="155"/>
      <c r="G17" s="155"/>
      <c r="H17" s="155"/>
      <c r="I17" s="155"/>
      <c r="J17" s="155"/>
      <c r="K17" s="155"/>
      <c r="L17" s="155"/>
      <c r="M17" s="155"/>
      <c r="N17" s="155"/>
      <c r="O17" s="155"/>
      <c r="P17" s="155"/>
      <c r="Q17" s="155"/>
      <c r="R17" s="155"/>
      <c r="S17" s="155"/>
      <c r="T17" s="155"/>
      <c r="U17" s="155"/>
      <c r="V17" s="155"/>
      <c r="W17" s="155"/>
      <c r="X17" s="155"/>
      <c r="Y17" s="155"/>
      <c r="Z17" s="155"/>
      <c r="AA17" s="155"/>
      <c r="AB17" s="155"/>
      <c r="AC17" s="155"/>
      <c r="AD17" s="155"/>
      <c r="AE17" s="1119" t="s">
        <v>1360</v>
      </c>
      <c r="AF17" s="424"/>
      <c r="AG17" s="424"/>
      <c r="AH17" s="425"/>
      <c r="AI17" s="941"/>
      <c r="AJ17" s="942"/>
      <c r="AK17" s="942"/>
      <c r="AL17" s="942"/>
      <c r="AM17" s="943"/>
      <c r="AN17" s="1217" t="s">
        <v>59</v>
      </c>
      <c r="AO17" s="1218"/>
      <c r="AP17" s="1219"/>
      <c r="AQ17" s="919" t="s">
        <v>1580</v>
      </c>
      <c r="AR17" s="920"/>
      <c r="AS17" s="920"/>
      <c r="AT17" s="920"/>
      <c r="AU17" s="920"/>
      <c r="AV17" s="920"/>
    </row>
    <row r="18" spans="1:48" ht="15" customHeight="1" x14ac:dyDescent="0.25">
      <c r="B18" s="331"/>
      <c r="C18" s="215" t="s">
        <v>1361</v>
      </c>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1162"/>
      <c r="AF18" s="429"/>
      <c r="AG18" s="429"/>
      <c r="AH18" s="430"/>
      <c r="AI18" s="944"/>
      <c r="AJ18" s="945"/>
      <c r="AK18" s="945"/>
      <c r="AL18" s="945"/>
      <c r="AM18" s="946"/>
      <c r="AN18" s="1220"/>
      <c r="AO18" s="1221"/>
      <c r="AP18" s="1222"/>
      <c r="AQ18" s="919"/>
      <c r="AR18" s="920"/>
      <c r="AS18" s="920"/>
      <c r="AT18" s="920"/>
      <c r="AU18" s="920"/>
      <c r="AV18" s="920"/>
    </row>
    <row r="19" spans="1:48" ht="18" customHeight="1" x14ac:dyDescent="0.25">
      <c r="B19" s="154"/>
      <c r="C19" s="155"/>
      <c r="D19" s="155"/>
      <c r="E19" s="155"/>
      <c r="F19" s="155"/>
      <c r="G19" s="155"/>
      <c r="H19" s="155"/>
      <c r="I19" s="155"/>
      <c r="J19" s="155"/>
      <c r="K19" s="155"/>
      <c r="L19" s="155"/>
      <c r="M19" s="155"/>
      <c r="N19" s="155"/>
      <c r="O19" s="155"/>
      <c r="P19" s="155"/>
      <c r="Q19" s="155"/>
      <c r="R19" s="155"/>
      <c r="S19" s="155"/>
      <c r="T19" s="1167" t="s">
        <v>1109</v>
      </c>
      <c r="U19" s="1168"/>
      <c r="V19" s="1168"/>
      <c r="W19" s="1168"/>
      <c r="X19" s="1168"/>
      <c r="Y19" s="1168"/>
      <c r="Z19" s="1168"/>
      <c r="AA19" s="1168"/>
      <c r="AB19" s="1168"/>
      <c r="AC19" s="1168"/>
      <c r="AD19" s="1168"/>
      <c r="AE19" s="1168"/>
      <c r="AF19" s="1168"/>
      <c r="AG19" s="1168"/>
      <c r="AH19" s="1169"/>
      <c r="AI19" s="941"/>
      <c r="AJ19" s="942"/>
      <c r="AK19" s="942"/>
      <c r="AL19" s="942"/>
      <c r="AM19" s="942"/>
      <c r="AN19" s="984" t="s">
        <v>163</v>
      </c>
      <c r="AO19" s="906"/>
      <c r="AP19" s="985"/>
    </row>
    <row r="20" spans="1:48" ht="15" customHeight="1" x14ac:dyDescent="0.25">
      <c r="B20" s="520" t="s">
        <v>1105</v>
      </c>
      <c r="C20" s="521"/>
      <c r="D20" s="521"/>
      <c r="E20" s="521"/>
      <c r="F20" s="521"/>
      <c r="G20" s="521"/>
      <c r="H20" s="521"/>
      <c r="I20" s="521"/>
      <c r="J20" s="521"/>
      <c r="K20" s="521"/>
      <c r="L20" s="521"/>
      <c r="M20" s="521"/>
      <c r="N20" s="521"/>
      <c r="O20" s="521"/>
      <c r="P20" s="521"/>
      <c r="Q20" s="521"/>
      <c r="R20" s="521"/>
      <c r="S20" s="522"/>
      <c r="T20" s="1170"/>
      <c r="U20" s="1171"/>
      <c r="V20" s="1171"/>
      <c r="W20" s="1171"/>
      <c r="X20" s="1171"/>
      <c r="Y20" s="1171"/>
      <c r="Z20" s="1171"/>
      <c r="AA20" s="1171"/>
      <c r="AB20" s="1171"/>
      <c r="AC20" s="1171"/>
      <c r="AD20" s="1171"/>
      <c r="AE20" s="1171"/>
      <c r="AF20" s="1171"/>
      <c r="AG20" s="1171"/>
      <c r="AH20" s="1172"/>
      <c r="AI20" s="938"/>
      <c r="AJ20" s="939"/>
      <c r="AK20" s="939"/>
      <c r="AL20" s="939"/>
      <c r="AM20" s="939"/>
      <c r="AN20" s="1015"/>
      <c r="AO20" s="948"/>
      <c r="AP20" s="1016"/>
    </row>
    <row r="21" spans="1:48" ht="15" customHeight="1" x14ac:dyDescent="0.25">
      <c r="B21" s="947" t="s">
        <v>222</v>
      </c>
      <c r="C21" s="948"/>
      <c r="D21" s="948"/>
      <c r="E21" s="948"/>
      <c r="F21" s="948"/>
      <c r="G21" s="948"/>
      <c r="H21" s="948"/>
      <c r="I21" s="948"/>
      <c r="J21" s="948"/>
      <c r="K21" s="948"/>
      <c r="L21" s="948"/>
      <c r="M21" s="948"/>
      <c r="N21" s="948"/>
      <c r="O21" s="948"/>
      <c r="P21" s="948"/>
      <c r="Q21" s="948"/>
      <c r="R21" s="948"/>
      <c r="S21" s="949"/>
      <c r="T21" s="1173"/>
      <c r="U21" s="1174"/>
      <c r="V21" s="1174"/>
      <c r="W21" s="1174"/>
      <c r="X21" s="1174"/>
      <c r="Y21" s="1174"/>
      <c r="Z21" s="1174"/>
      <c r="AA21" s="1174"/>
      <c r="AB21" s="1174"/>
      <c r="AC21" s="1174"/>
      <c r="AD21" s="1174"/>
      <c r="AE21" s="1174"/>
      <c r="AF21" s="1174"/>
      <c r="AG21" s="1174"/>
      <c r="AH21" s="1175"/>
      <c r="AI21" s="944"/>
      <c r="AJ21" s="945"/>
      <c r="AK21" s="945"/>
      <c r="AL21" s="945"/>
      <c r="AM21" s="945"/>
      <c r="AN21" s="1017"/>
      <c r="AO21" s="1018"/>
      <c r="AP21" s="1019"/>
    </row>
    <row r="22" spans="1:48" ht="15" customHeight="1" x14ac:dyDescent="0.25">
      <c r="B22" s="1025" t="s">
        <v>1057</v>
      </c>
      <c r="C22" s="1026"/>
      <c r="D22" s="1026"/>
      <c r="E22" s="1026"/>
      <c r="F22" s="1026"/>
      <c r="G22" s="1026"/>
      <c r="H22" s="1026"/>
      <c r="I22" s="1026"/>
      <c r="J22" s="1026"/>
      <c r="K22" s="1026"/>
      <c r="L22" s="1026"/>
      <c r="M22" s="1026"/>
      <c r="N22" s="1026"/>
      <c r="O22" s="1026"/>
      <c r="P22" s="1026"/>
      <c r="Q22" s="1026"/>
      <c r="R22" s="1026"/>
      <c r="S22" s="1027"/>
      <c r="T22" s="1167" t="s">
        <v>1110</v>
      </c>
      <c r="U22" s="1168"/>
      <c r="V22" s="1168"/>
      <c r="W22" s="1168"/>
      <c r="X22" s="1168"/>
      <c r="Y22" s="1168"/>
      <c r="Z22" s="1168"/>
      <c r="AA22" s="1168"/>
      <c r="AB22" s="1168"/>
      <c r="AC22" s="1168"/>
      <c r="AD22" s="1168"/>
      <c r="AE22" s="1168"/>
      <c r="AF22" s="1168"/>
      <c r="AG22" s="1168"/>
      <c r="AH22" s="1169"/>
      <c r="AI22" s="938"/>
      <c r="AJ22" s="939"/>
      <c r="AK22" s="939"/>
      <c r="AL22" s="939"/>
      <c r="AM22" s="939"/>
      <c r="AN22" s="984" t="s">
        <v>163</v>
      </c>
      <c r="AO22" s="906"/>
      <c r="AP22" s="985"/>
    </row>
    <row r="23" spans="1:48" ht="15" customHeight="1" x14ac:dyDescent="0.25">
      <c r="B23" s="931" t="s">
        <v>1108</v>
      </c>
      <c r="C23" s="932"/>
      <c r="D23" s="932"/>
      <c r="E23" s="932"/>
      <c r="F23" s="932"/>
      <c r="G23" s="932"/>
      <c r="H23" s="932"/>
      <c r="I23" s="932"/>
      <c r="J23" s="932"/>
      <c r="K23" s="932"/>
      <c r="L23" s="932"/>
      <c r="M23" s="932"/>
      <c r="N23" s="932"/>
      <c r="O23" s="932"/>
      <c r="P23" s="932"/>
      <c r="Q23" s="932"/>
      <c r="R23" s="932"/>
      <c r="S23" s="933"/>
      <c r="T23" s="1170"/>
      <c r="U23" s="1171"/>
      <c r="V23" s="1171"/>
      <c r="W23" s="1171"/>
      <c r="X23" s="1171"/>
      <c r="Y23" s="1171"/>
      <c r="Z23" s="1171"/>
      <c r="AA23" s="1171"/>
      <c r="AB23" s="1171"/>
      <c r="AC23" s="1171"/>
      <c r="AD23" s="1171"/>
      <c r="AE23" s="1171"/>
      <c r="AF23" s="1171"/>
      <c r="AG23" s="1171"/>
      <c r="AH23" s="1172"/>
      <c r="AI23" s="938"/>
      <c r="AJ23" s="939"/>
      <c r="AK23" s="939"/>
      <c r="AL23" s="939"/>
      <c r="AM23" s="939"/>
      <c r="AN23" s="1015"/>
      <c r="AO23" s="948"/>
      <c r="AP23" s="1016"/>
    </row>
    <row r="24" spans="1:48" ht="18" customHeight="1" thickBot="1" x14ac:dyDescent="0.3">
      <c r="B24" s="325"/>
      <c r="C24" s="934"/>
      <c r="D24" s="934"/>
      <c r="E24" s="934"/>
      <c r="F24" s="326"/>
      <c r="G24" s="326"/>
      <c r="H24" s="934"/>
      <c r="I24" s="934"/>
      <c r="J24" s="326"/>
      <c r="K24" s="326"/>
      <c r="L24" s="934"/>
      <c r="M24" s="934"/>
      <c r="N24" s="934"/>
      <c r="O24" s="326"/>
      <c r="P24" s="326"/>
      <c r="Q24" s="934"/>
      <c r="R24" s="934"/>
      <c r="S24" s="326"/>
      <c r="T24" s="1176"/>
      <c r="U24" s="1177"/>
      <c r="V24" s="1177"/>
      <c r="W24" s="1177"/>
      <c r="X24" s="1177"/>
      <c r="Y24" s="1177"/>
      <c r="Z24" s="1177"/>
      <c r="AA24" s="1177"/>
      <c r="AB24" s="1177"/>
      <c r="AC24" s="1177"/>
      <c r="AD24" s="1177"/>
      <c r="AE24" s="1177"/>
      <c r="AF24" s="1177"/>
      <c r="AG24" s="1177"/>
      <c r="AH24" s="1178"/>
      <c r="AI24" s="956"/>
      <c r="AJ24" s="957"/>
      <c r="AK24" s="957"/>
      <c r="AL24" s="957"/>
      <c r="AM24" s="957"/>
      <c r="AN24" s="1020"/>
      <c r="AO24" s="909"/>
      <c r="AP24" s="1021"/>
    </row>
    <row r="25" spans="1:48" ht="15" customHeight="1" x14ac:dyDescent="0.25"/>
    <row r="26" spans="1:48" ht="18" customHeight="1" x14ac:dyDescent="0.25">
      <c r="A26" t="s">
        <v>1072</v>
      </c>
    </row>
    <row r="27" spans="1:48" ht="18" customHeight="1" x14ac:dyDescent="0.25">
      <c r="A27" s="3" t="s">
        <v>894</v>
      </c>
      <c r="B27" s="3" t="s">
        <v>1112</v>
      </c>
      <c r="C27" s="3"/>
      <c r="D27" s="3"/>
      <c r="E27" s="3"/>
      <c r="F27" s="3"/>
      <c r="G27" s="3"/>
      <c r="H27" s="3"/>
      <c r="I27" s="3"/>
    </row>
    <row r="28" spans="1:48" ht="18" customHeight="1" x14ac:dyDescent="0.25">
      <c r="A28" s="3"/>
      <c r="B28" s="3" t="s">
        <v>1102</v>
      </c>
      <c r="C28" s="3"/>
      <c r="D28" s="3"/>
      <c r="E28" s="3"/>
      <c r="F28" s="3"/>
      <c r="G28" s="3"/>
      <c r="H28" s="3"/>
      <c r="I28" s="3"/>
    </row>
    <row r="29" spans="1:48" ht="18" customHeight="1" thickBot="1" x14ac:dyDescent="0.3">
      <c r="A29" t="s">
        <v>182</v>
      </c>
    </row>
    <row r="30" spans="1:48" ht="45" customHeight="1" x14ac:dyDescent="0.25">
      <c r="B30" s="1157" t="s">
        <v>1113</v>
      </c>
      <c r="C30" s="490"/>
      <c r="D30" s="490"/>
      <c r="E30" s="490"/>
      <c r="F30" s="490"/>
      <c r="G30" s="490"/>
      <c r="H30" s="490"/>
      <c r="I30" s="490"/>
      <c r="J30" s="490"/>
      <c r="K30" s="490"/>
      <c r="L30" s="490"/>
      <c r="M30" s="490"/>
      <c r="N30" s="490"/>
      <c r="O30" s="490"/>
      <c r="P30" s="490"/>
      <c r="Q30" s="490"/>
      <c r="R30" s="490"/>
      <c r="S30" s="490"/>
      <c r="T30" s="490"/>
      <c r="U30" s="490"/>
      <c r="V30" s="490"/>
      <c r="W30" s="490"/>
      <c r="X30" s="490"/>
      <c r="Y30" s="490"/>
      <c r="Z30" s="490"/>
      <c r="AA30" s="546"/>
      <c r="AB30" s="159"/>
      <c r="AC30" s="135"/>
      <c r="AD30" s="135" t="s">
        <v>166</v>
      </c>
      <c r="AE30" s="135"/>
      <c r="AF30" s="135"/>
      <c r="AG30" s="135"/>
      <c r="AH30" s="135" t="s">
        <v>167</v>
      </c>
      <c r="AI30" s="135"/>
      <c r="AJ30" s="135"/>
      <c r="AK30" s="135"/>
      <c r="AL30" s="135" t="s">
        <v>103</v>
      </c>
      <c r="AM30" s="135"/>
      <c r="AN30" s="135"/>
      <c r="AO30" s="135"/>
      <c r="AP30" s="136"/>
    </row>
    <row r="31" spans="1:48" ht="30" customHeight="1" x14ac:dyDescent="0.25">
      <c r="B31" s="1051" t="s">
        <v>1600</v>
      </c>
      <c r="C31" s="1052"/>
      <c r="D31" s="1052"/>
      <c r="E31" s="1052"/>
      <c r="F31" s="1052"/>
      <c r="G31" s="1052"/>
      <c r="H31" s="1052"/>
      <c r="I31" s="1052"/>
      <c r="J31" s="1052"/>
      <c r="K31" s="1052"/>
      <c r="L31" s="1052"/>
      <c r="M31" s="1052"/>
      <c r="N31" s="1052"/>
      <c r="O31" s="1052"/>
      <c r="P31" s="1052"/>
      <c r="Q31" s="1052"/>
      <c r="R31" s="1052"/>
      <c r="S31" s="1052"/>
      <c r="T31" s="1052"/>
      <c r="U31" s="1052"/>
      <c r="V31" s="984" t="s">
        <v>166</v>
      </c>
      <c r="W31" s="907"/>
      <c r="X31" s="617" t="s">
        <v>184</v>
      </c>
      <c r="Y31" s="485"/>
      <c r="Z31" s="485"/>
      <c r="AA31" s="519"/>
      <c r="AB31" s="1084" t="s">
        <v>1362</v>
      </c>
      <c r="AC31" s="1085"/>
      <c r="AD31" s="1085"/>
      <c r="AE31" s="1086"/>
      <c r="AF31" s="1035"/>
      <c r="AG31" s="1036"/>
      <c r="AH31" s="1036"/>
      <c r="AI31" s="1036"/>
      <c r="AJ31" s="1036"/>
      <c r="AK31" s="1036"/>
      <c r="AL31" s="1036"/>
      <c r="AM31" s="1037"/>
      <c r="AN31" s="953" t="s">
        <v>163</v>
      </c>
      <c r="AO31" s="954"/>
      <c r="AP31" s="955"/>
      <c r="AQ31" s="341" t="s">
        <v>1581</v>
      </c>
      <c r="AR31" s="344"/>
      <c r="AS31" s="344"/>
      <c r="AT31" s="344"/>
      <c r="AU31" s="344"/>
      <c r="AV31" s="344"/>
    </row>
    <row r="32" spans="1:48" ht="30" customHeight="1" x14ac:dyDescent="0.25">
      <c r="B32" s="1053"/>
      <c r="C32" s="1054"/>
      <c r="D32" s="1054"/>
      <c r="E32" s="1054"/>
      <c r="F32" s="1054"/>
      <c r="G32" s="1054"/>
      <c r="H32" s="1054"/>
      <c r="I32" s="1054"/>
      <c r="J32" s="1054"/>
      <c r="K32" s="1054"/>
      <c r="L32" s="1054"/>
      <c r="M32" s="1054"/>
      <c r="N32" s="1054"/>
      <c r="O32" s="1054"/>
      <c r="P32" s="1054"/>
      <c r="Q32" s="1054"/>
      <c r="R32" s="1054"/>
      <c r="S32" s="1054"/>
      <c r="T32" s="1054"/>
      <c r="U32" s="1054"/>
      <c r="V32" s="1015"/>
      <c r="W32" s="949"/>
      <c r="X32" s="543"/>
      <c r="Y32" s="487"/>
      <c r="Z32" s="487"/>
      <c r="AA32" s="548"/>
      <c r="AB32" s="1087" t="s">
        <v>1359</v>
      </c>
      <c r="AC32" s="1088"/>
      <c r="AD32" s="1088"/>
      <c r="AE32" s="1089"/>
      <c r="AF32" s="1035"/>
      <c r="AG32" s="1036"/>
      <c r="AH32" s="1036"/>
      <c r="AI32" s="1036"/>
      <c r="AJ32" s="1036"/>
      <c r="AK32" s="1036"/>
      <c r="AL32" s="1036"/>
      <c r="AM32" s="1037"/>
      <c r="AN32" s="950" t="s">
        <v>163</v>
      </c>
      <c r="AO32" s="951"/>
      <c r="AP32" s="952"/>
      <c r="AQ32" s="342" t="s">
        <v>1582</v>
      </c>
      <c r="AR32" s="343"/>
      <c r="AS32" s="343"/>
      <c r="AT32" s="343"/>
      <c r="AU32" s="343"/>
      <c r="AV32" s="343"/>
    </row>
    <row r="33" spans="1:42" ht="30" customHeight="1" x14ac:dyDescent="0.25">
      <c r="B33" s="1053"/>
      <c r="C33" s="1054"/>
      <c r="D33" s="1054"/>
      <c r="E33" s="1054"/>
      <c r="F33" s="1054"/>
      <c r="G33" s="1054"/>
      <c r="H33" s="1054"/>
      <c r="I33" s="1054"/>
      <c r="J33" s="1054"/>
      <c r="K33" s="1054"/>
      <c r="L33" s="1054"/>
      <c r="M33" s="1054"/>
      <c r="N33" s="1054"/>
      <c r="O33" s="1054"/>
      <c r="P33" s="1054"/>
      <c r="Q33" s="1054"/>
      <c r="R33" s="1054"/>
      <c r="S33" s="1054"/>
      <c r="T33" s="1054"/>
      <c r="U33" s="1054"/>
      <c r="V33" s="1015"/>
      <c r="W33" s="949"/>
      <c r="X33" s="617" t="s">
        <v>186</v>
      </c>
      <c r="Y33" s="485"/>
      <c r="Z33" s="485"/>
      <c r="AA33" s="519"/>
      <c r="AB33" s="1084" t="s">
        <v>1358</v>
      </c>
      <c r="AC33" s="1085"/>
      <c r="AD33" s="1085"/>
      <c r="AE33" s="1086"/>
      <c r="AF33" s="1035"/>
      <c r="AG33" s="1036"/>
      <c r="AH33" s="1036"/>
      <c r="AI33" s="1036"/>
      <c r="AJ33" s="1036"/>
      <c r="AK33" s="1036"/>
      <c r="AL33" s="1036"/>
      <c r="AM33" s="1037"/>
      <c r="AN33" s="953" t="s">
        <v>163</v>
      </c>
      <c r="AO33" s="954"/>
      <c r="AP33" s="955"/>
    </row>
    <row r="34" spans="1:42" ht="30" customHeight="1" x14ac:dyDescent="0.25">
      <c r="B34" s="1053"/>
      <c r="C34" s="1054"/>
      <c r="D34" s="1054"/>
      <c r="E34" s="1054"/>
      <c r="F34" s="1054"/>
      <c r="G34" s="1054"/>
      <c r="H34" s="1054"/>
      <c r="I34" s="1054"/>
      <c r="J34" s="1054"/>
      <c r="K34" s="1054"/>
      <c r="L34" s="1054"/>
      <c r="M34" s="1054"/>
      <c r="N34" s="1054"/>
      <c r="O34" s="1054"/>
      <c r="P34" s="1054"/>
      <c r="Q34" s="1054"/>
      <c r="R34" s="1054"/>
      <c r="S34" s="1054"/>
      <c r="T34" s="1054"/>
      <c r="U34" s="1054"/>
      <c r="V34" s="1017"/>
      <c r="W34" s="1156"/>
      <c r="X34" s="543"/>
      <c r="Y34" s="487"/>
      <c r="Z34" s="487"/>
      <c r="AA34" s="548"/>
      <c r="AB34" s="1087" t="s">
        <v>1359</v>
      </c>
      <c r="AC34" s="1088"/>
      <c r="AD34" s="1088"/>
      <c r="AE34" s="1089"/>
      <c r="AF34" s="1035"/>
      <c r="AG34" s="1036"/>
      <c r="AH34" s="1036"/>
      <c r="AI34" s="1036"/>
      <c r="AJ34" s="1036"/>
      <c r="AK34" s="1036"/>
      <c r="AL34" s="1036"/>
      <c r="AM34" s="1037"/>
      <c r="AN34" s="950" t="s">
        <v>163</v>
      </c>
      <c r="AO34" s="951"/>
      <c r="AP34" s="952"/>
    </row>
    <row r="35" spans="1:42" ht="30" customHeight="1" x14ac:dyDescent="0.25">
      <c r="B35" s="1053"/>
      <c r="C35" s="1054"/>
      <c r="D35" s="1054"/>
      <c r="E35" s="1054"/>
      <c r="F35" s="1054"/>
      <c r="G35" s="1054"/>
      <c r="H35" s="1054"/>
      <c r="I35" s="1054"/>
      <c r="J35" s="1054"/>
      <c r="K35" s="1054"/>
      <c r="L35" s="1054"/>
      <c r="M35" s="1054"/>
      <c r="N35" s="1054"/>
      <c r="O35" s="1054"/>
      <c r="P35" s="1054"/>
      <c r="Q35" s="1054"/>
      <c r="R35" s="1054"/>
      <c r="S35" s="1054"/>
      <c r="T35" s="1054"/>
      <c r="U35" s="1054"/>
      <c r="V35" s="984" t="s">
        <v>167</v>
      </c>
      <c r="W35" s="907"/>
      <c r="X35" s="617" t="s">
        <v>184</v>
      </c>
      <c r="Y35" s="485"/>
      <c r="Z35" s="485"/>
      <c r="AA35" s="519"/>
      <c r="AB35" s="1084" t="s">
        <v>1358</v>
      </c>
      <c r="AC35" s="1085"/>
      <c r="AD35" s="1085"/>
      <c r="AE35" s="1086"/>
      <c r="AF35" s="1035"/>
      <c r="AG35" s="1036"/>
      <c r="AH35" s="1036"/>
      <c r="AI35" s="1036"/>
      <c r="AJ35" s="1036"/>
      <c r="AK35" s="1036"/>
      <c r="AL35" s="1036"/>
      <c r="AM35" s="1037"/>
      <c r="AN35" s="953" t="s">
        <v>163</v>
      </c>
      <c r="AO35" s="954"/>
      <c r="AP35" s="955"/>
    </row>
    <row r="36" spans="1:42" ht="30" customHeight="1" x14ac:dyDescent="0.25">
      <c r="B36" s="1053"/>
      <c r="C36" s="1054"/>
      <c r="D36" s="1054"/>
      <c r="E36" s="1054"/>
      <c r="F36" s="1054"/>
      <c r="G36" s="1054"/>
      <c r="H36" s="1054"/>
      <c r="I36" s="1054"/>
      <c r="J36" s="1054"/>
      <c r="K36" s="1054"/>
      <c r="L36" s="1054"/>
      <c r="M36" s="1054"/>
      <c r="N36" s="1054"/>
      <c r="O36" s="1054"/>
      <c r="P36" s="1054"/>
      <c r="Q36" s="1054"/>
      <c r="R36" s="1054"/>
      <c r="S36" s="1054"/>
      <c r="T36" s="1054"/>
      <c r="U36" s="1054"/>
      <c r="V36" s="1015"/>
      <c r="W36" s="949"/>
      <c r="X36" s="543"/>
      <c r="Y36" s="487"/>
      <c r="Z36" s="487"/>
      <c r="AA36" s="548"/>
      <c r="AB36" s="1087" t="s">
        <v>1359</v>
      </c>
      <c r="AC36" s="1088"/>
      <c r="AD36" s="1088"/>
      <c r="AE36" s="1089"/>
      <c r="AF36" s="1035"/>
      <c r="AG36" s="1036"/>
      <c r="AH36" s="1036"/>
      <c r="AI36" s="1036"/>
      <c r="AJ36" s="1036"/>
      <c r="AK36" s="1036"/>
      <c r="AL36" s="1036"/>
      <c r="AM36" s="1037"/>
      <c r="AN36" s="950" t="s">
        <v>163</v>
      </c>
      <c r="AO36" s="951"/>
      <c r="AP36" s="952"/>
    </row>
    <row r="37" spans="1:42" ht="30" customHeight="1" x14ac:dyDescent="0.25">
      <c r="B37" s="1053"/>
      <c r="C37" s="1054"/>
      <c r="D37" s="1054"/>
      <c r="E37" s="1054"/>
      <c r="F37" s="1054"/>
      <c r="G37" s="1054"/>
      <c r="H37" s="1054"/>
      <c r="I37" s="1054"/>
      <c r="J37" s="1054"/>
      <c r="K37" s="1054"/>
      <c r="L37" s="1054"/>
      <c r="M37" s="1054"/>
      <c r="N37" s="1054"/>
      <c r="O37" s="1054"/>
      <c r="P37" s="1054"/>
      <c r="Q37" s="1054"/>
      <c r="R37" s="1054"/>
      <c r="S37" s="1054"/>
      <c r="T37" s="1054"/>
      <c r="U37" s="1054"/>
      <c r="V37" s="1015"/>
      <c r="W37" s="949"/>
      <c r="X37" s="617" t="s">
        <v>186</v>
      </c>
      <c r="Y37" s="485"/>
      <c r="Z37" s="485"/>
      <c r="AA37" s="519"/>
      <c r="AB37" s="1084" t="s">
        <v>1362</v>
      </c>
      <c r="AC37" s="1085"/>
      <c r="AD37" s="1085"/>
      <c r="AE37" s="1086"/>
      <c r="AF37" s="1035"/>
      <c r="AG37" s="1036"/>
      <c r="AH37" s="1036"/>
      <c r="AI37" s="1036"/>
      <c r="AJ37" s="1036"/>
      <c r="AK37" s="1036"/>
      <c r="AL37" s="1036"/>
      <c r="AM37" s="1037"/>
      <c r="AN37" s="1230" t="s">
        <v>163</v>
      </c>
      <c r="AO37" s="1231"/>
      <c r="AP37" s="1232"/>
    </row>
    <row r="38" spans="1:42" ht="30" customHeight="1" thickBot="1" x14ac:dyDescent="0.3">
      <c r="B38" s="1055"/>
      <c r="C38" s="1056"/>
      <c r="D38" s="1056"/>
      <c r="E38" s="1056"/>
      <c r="F38" s="1056"/>
      <c r="G38" s="1056"/>
      <c r="H38" s="1056"/>
      <c r="I38" s="1056"/>
      <c r="J38" s="1056"/>
      <c r="K38" s="1056"/>
      <c r="L38" s="1056"/>
      <c r="M38" s="1056"/>
      <c r="N38" s="1056"/>
      <c r="O38" s="1056"/>
      <c r="P38" s="1056"/>
      <c r="Q38" s="1056"/>
      <c r="R38" s="1056"/>
      <c r="S38" s="1056"/>
      <c r="T38" s="1056"/>
      <c r="U38" s="1056"/>
      <c r="V38" s="1020"/>
      <c r="W38" s="910"/>
      <c r="X38" s="1179"/>
      <c r="Y38" s="524"/>
      <c r="Z38" s="524"/>
      <c r="AA38" s="525"/>
      <c r="AB38" s="1090" t="s">
        <v>1359</v>
      </c>
      <c r="AC38" s="1091"/>
      <c r="AD38" s="1091"/>
      <c r="AE38" s="1092"/>
      <c r="AF38" s="1093"/>
      <c r="AG38" s="1094"/>
      <c r="AH38" s="1094"/>
      <c r="AI38" s="1094"/>
      <c r="AJ38" s="1094"/>
      <c r="AK38" s="1094"/>
      <c r="AL38" s="1094"/>
      <c r="AM38" s="1095"/>
      <c r="AN38" s="1233" t="s">
        <v>163</v>
      </c>
      <c r="AO38" s="1234"/>
      <c r="AP38" s="1235"/>
    </row>
    <row r="39" spans="1:42" ht="18" customHeight="1" x14ac:dyDescent="0.25">
      <c r="B39" s="3" t="s">
        <v>1559</v>
      </c>
      <c r="C39" s="3"/>
      <c r="D39" s="3"/>
      <c r="E39" s="3"/>
      <c r="F39" s="3"/>
      <c r="G39" s="3"/>
      <c r="H39" s="3"/>
      <c r="I39" s="3"/>
      <c r="J39" s="3"/>
      <c r="K39" s="3"/>
      <c r="L39" s="3"/>
      <c r="M39" s="3"/>
      <c r="N39" s="3"/>
      <c r="O39" s="3"/>
      <c r="P39" s="3"/>
      <c r="Q39" s="3"/>
      <c r="R39" s="3"/>
      <c r="S39" s="3"/>
      <c r="T39" s="3"/>
      <c r="U39" s="3"/>
      <c r="V39" s="3"/>
      <c r="W39" s="3"/>
      <c r="X39" s="3"/>
      <c r="Y39" s="3"/>
      <c r="Z39" s="3"/>
    </row>
    <row r="40" spans="1:42" ht="18" customHeight="1" x14ac:dyDescent="0.25">
      <c r="B40" s="3"/>
      <c r="C40" s="3" t="s">
        <v>1560</v>
      </c>
      <c r="D40" s="3"/>
      <c r="E40" s="3"/>
      <c r="F40" s="3"/>
      <c r="G40" s="3"/>
      <c r="H40" s="3"/>
      <c r="I40" s="3"/>
      <c r="J40" s="3"/>
      <c r="K40" s="3"/>
      <c r="L40" s="3"/>
      <c r="M40" s="3"/>
      <c r="N40" s="3"/>
      <c r="O40" s="3"/>
      <c r="P40" s="3"/>
      <c r="Q40" s="3"/>
      <c r="R40" s="3"/>
      <c r="S40" s="3"/>
      <c r="T40" s="3"/>
      <c r="U40" s="3"/>
      <c r="V40" s="3"/>
      <c r="W40" s="3"/>
      <c r="X40" s="3"/>
      <c r="Y40" s="3"/>
      <c r="Z40" s="3"/>
    </row>
    <row r="41" spans="1:42" ht="18" customHeight="1" x14ac:dyDescent="0.25">
      <c r="F41" t="s">
        <v>1115</v>
      </c>
    </row>
    <row r="42" spans="1:42" ht="18" customHeight="1" x14ac:dyDescent="0.25">
      <c r="F42" t="s">
        <v>1163</v>
      </c>
    </row>
    <row r="43" spans="1:42" ht="18" customHeight="1" x14ac:dyDescent="0.25">
      <c r="C43" t="s">
        <v>1116</v>
      </c>
    </row>
    <row r="44" spans="1:42" ht="18" customHeight="1" x14ac:dyDescent="0.25"/>
    <row r="45" spans="1:42" ht="18" customHeight="1" x14ac:dyDescent="0.25">
      <c r="A45" t="s">
        <v>1070</v>
      </c>
    </row>
    <row r="46" spans="1:42" x14ac:dyDescent="0.25">
      <c r="A46" s="3" t="s">
        <v>1123</v>
      </c>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row>
    <row r="47" spans="1:42" x14ac:dyDescent="0.25">
      <c r="A47" s="3"/>
      <c r="B47" s="312" t="s">
        <v>1117</v>
      </c>
      <c r="C47" s="3"/>
      <c r="D47" s="3"/>
      <c r="E47" s="3"/>
      <c r="F47" s="3"/>
      <c r="G47" s="3"/>
      <c r="H47" s="3"/>
      <c r="I47" s="3"/>
      <c r="J47" s="3"/>
      <c r="K47" s="3"/>
      <c r="L47" s="3"/>
      <c r="M47" s="3"/>
      <c r="N47" s="3"/>
      <c r="O47" s="3"/>
      <c r="P47" s="3"/>
      <c r="Q47" s="3"/>
      <c r="R47" s="3"/>
      <c r="S47" s="3"/>
      <c r="T47" s="3"/>
      <c r="U47" s="3"/>
      <c r="V47" s="3"/>
      <c r="W47" s="3"/>
      <c r="X47" s="3"/>
      <c r="Y47" s="3"/>
      <c r="Z47" s="3"/>
      <c r="AA47" s="3"/>
      <c r="AB47" s="3"/>
      <c r="AC47" s="3"/>
    </row>
    <row r="48" spans="1:42" x14ac:dyDescent="0.25">
      <c r="A48" s="3"/>
      <c r="B48" s="3"/>
      <c r="C48" s="177" t="s">
        <v>1118</v>
      </c>
      <c r="D48" s="3"/>
      <c r="E48" s="3"/>
      <c r="F48" s="3"/>
      <c r="G48" s="3"/>
      <c r="H48" s="3"/>
      <c r="I48" s="3"/>
      <c r="J48" s="3"/>
      <c r="K48" s="3"/>
      <c r="L48" s="3"/>
      <c r="M48" s="3"/>
      <c r="N48" s="3"/>
      <c r="O48" s="3"/>
      <c r="P48" s="3"/>
      <c r="Q48" s="3"/>
      <c r="R48" s="3"/>
      <c r="S48" s="3"/>
      <c r="T48" s="3"/>
      <c r="U48" s="3"/>
      <c r="V48" s="3"/>
      <c r="W48" s="3"/>
      <c r="X48" s="3"/>
      <c r="Y48" s="3"/>
      <c r="Z48" s="3"/>
      <c r="AA48" s="3"/>
      <c r="AB48" s="3"/>
      <c r="AC48" s="3"/>
    </row>
    <row r="49" spans="1:48" x14ac:dyDescent="0.25">
      <c r="A49" s="3"/>
      <c r="B49" s="312" t="s">
        <v>1119</v>
      </c>
      <c r="C49" s="3"/>
      <c r="D49" s="3"/>
      <c r="E49" s="3"/>
      <c r="F49" s="3"/>
      <c r="G49" s="3"/>
      <c r="H49" s="3"/>
      <c r="I49" s="3"/>
      <c r="J49" s="3"/>
      <c r="K49" s="3"/>
      <c r="L49" s="3"/>
      <c r="M49" s="3"/>
      <c r="N49" s="3"/>
      <c r="O49" s="3"/>
      <c r="P49" s="3"/>
      <c r="Q49" s="3"/>
      <c r="R49" s="3"/>
      <c r="S49" s="3"/>
      <c r="T49" s="3"/>
      <c r="U49" s="3"/>
      <c r="V49" s="3"/>
      <c r="W49" s="3"/>
      <c r="X49" s="3"/>
      <c r="Y49" s="3"/>
      <c r="Z49" s="3"/>
      <c r="AA49" s="3"/>
      <c r="AB49" s="3"/>
      <c r="AC49" s="3"/>
    </row>
    <row r="50" spans="1:48" x14ac:dyDescent="0.25">
      <c r="A50" s="3"/>
      <c r="B50" s="3"/>
      <c r="C50" s="177" t="s">
        <v>1120</v>
      </c>
      <c r="D50" s="3"/>
      <c r="E50" s="3"/>
      <c r="F50" s="3"/>
      <c r="G50" s="3"/>
      <c r="H50" s="3"/>
      <c r="I50" s="3"/>
      <c r="J50" s="3"/>
      <c r="K50" s="3"/>
      <c r="L50" s="3"/>
      <c r="M50" s="3"/>
      <c r="N50" s="3"/>
      <c r="O50" s="3"/>
      <c r="P50" s="3"/>
      <c r="Q50" s="3"/>
      <c r="R50" s="3"/>
      <c r="S50" s="3"/>
      <c r="T50" s="3"/>
      <c r="U50" s="3"/>
      <c r="V50" s="3"/>
      <c r="W50" s="3"/>
      <c r="X50" s="3"/>
      <c r="Y50" s="3"/>
      <c r="Z50" s="3"/>
      <c r="AA50" s="3"/>
      <c r="AB50" s="3"/>
      <c r="AC50" s="3"/>
    </row>
    <row r="51" spans="1:48" x14ac:dyDescent="0.25">
      <c r="A51" s="3"/>
      <c r="B51" s="3"/>
      <c r="C51" s="177" t="s">
        <v>1121</v>
      </c>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48" x14ac:dyDescent="0.25">
      <c r="A52" s="3"/>
      <c r="B52" s="312" t="s">
        <v>1122</v>
      </c>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48" ht="18" customHeight="1" thickBot="1" x14ac:dyDescent="0.3">
      <c r="A53" t="s">
        <v>182</v>
      </c>
    </row>
    <row r="54" spans="1:48" ht="40.1" customHeight="1" x14ac:dyDescent="0.25">
      <c r="B54" s="1236" t="s">
        <v>1124</v>
      </c>
      <c r="C54" s="1237"/>
      <c r="D54" s="1237"/>
      <c r="E54" s="1237"/>
      <c r="F54" s="1237"/>
      <c r="G54" s="1237"/>
      <c r="H54" s="1237"/>
      <c r="I54" s="1237"/>
      <c r="J54" s="1237"/>
      <c r="K54" s="1237"/>
      <c r="L54" s="1237"/>
      <c r="M54" s="1237"/>
      <c r="N54" s="1237"/>
      <c r="O54" s="1237"/>
      <c r="P54" s="1237"/>
      <c r="Q54" s="1237"/>
      <c r="R54" s="1237"/>
      <c r="S54" s="1237"/>
      <c r="T54" s="1237"/>
      <c r="U54" s="1237"/>
      <c r="V54" s="1237"/>
      <c r="W54" s="1237"/>
      <c r="X54" s="1237"/>
      <c r="Y54" s="1237"/>
      <c r="Z54" s="1237"/>
      <c r="AA54" s="1238"/>
      <c r="AB54" s="159"/>
      <c r="AC54" s="135"/>
      <c r="AD54" s="135" t="s">
        <v>166</v>
      </c>
      <c r="AE54" s="135"/>
      <c r="AF54" s="135"/>
      <c r="AG54" s="135"/>
      <c r="AH54" s="135" t="s">
        <v>167</v>
      </c>
      <c r="AI54" s="135"/>
      <c r="AJ54" s="135"/>
      <c r="AK54" s="135"/>
      <c r="AL54" s="135" t="s">
        <v>103</v>
      </c>
      <c r="AM54" s="135"/>
      <c r="AN54" s="135"/>
      <c r="AO54" s="135"/>
      <c r="AP54" s="136"/>
    </row>
    <row r="55" spans="1:48" ht="19.95" customHeight="1" x14ac:dyDescent="0.25">
      <c r="B55" s="506" t="s">
        <v>1590</v>
      </c>
      <c r="C55" s="507"/>
      <c r="D55" s="507"/>
      <c r="E55" s="507"/>
      <c r="F55" s="507"/>
      <c r="G55" s="507"/>
      <c r="H55" s="507"/>
      <c r="I55" s="507"/>
      <c r="J55" s="507"/>
      <c r="K55" s="507"/>
      <c r="L55" s="507"/>
      <c r="M55" s="507"/>
      <c r="N55" s="507"/>
      <c r="O55" s="508"/>
      <c r="P55" s="1266" t="s">
        <v>164</v>
      </c>
      <c r="Q55" s="1266"/>
      <c r="R55" s="1266"/>
      <c r="S55" s="1266"/>
      <c r="T55" s="1266"/>
      <c r="U55" s="1266"/>
      <c r="V55" s="1266"/>
      <c r="W55" s="1266"/>
      <c r="X55" s="1266"/>
      <c r="Y55" s="1266"/>
      <c r="Z55" s="1266"/>
      <c r="AA55" s="1266"/>
      <c r="AB55" s="33"/>
      <c r="AC55" s="5"/>
      <c r="AD55" s="5" t="s">
        <v>165</v>
      </c>
      <c r="AE55" s="5"/>
      <c r="AF55" s="5"/>
      <c r="AG55" s="5"/>
      <c r="AH55" s="5"/>
      <c r="AI55" s="5"/>
      <c r="AJ55" s="5"/>
      <c r="AK55" s="5"/>
      <c r="AL55" s="5"/>
      <c r="AM55" s="5"/>
      <c r="AN55" s="5"/>
      <c r="AO55" s="5"/>
      <c r="AP55" s="6"/>
    </row>
    <row r="56" spans="1:48" ht="19.95" customHeight="1" x14ac:dyDescent="0.25">
      <c r="B56" s="509"/>
      <c r="C56" s="510"/>
      <c r="D56" s="510"/>
      <c r="E56" s="510"/>
      <c r="F56" s="510"/>
      <c r="G56" s="510"/>
      <c r="H56" s="510"/>
      <c r="I56" s="510"/>
      <c r="J56" s="510"/>
      <c r="K56" s="510"/>
      <c r="L56" s="510"/>
      <c r="M56" s="510"/>
      <c r="N56" s="510"/>
      <c r="O56" s="511"/>
      <c r="P56" s="1266"/>
      <c r="Q56" s="1266"/>
      <c r="R56" s="1266"/>
      <c r="S56" s="1266"/>
      <c r="T56" s="1266"/>
      <c r="U56" s="1266"/>
      <c r="V56" s="1266"/>
      <c r="W56" s="1266"/>
      <c r="X56" s="1266"/>
      <c r="Y56" s="1266"/>
      <c r="Z56" s="1266"/>
      <c r="AA56" s="1266"/>
      <c r="AB56" s="26"/>
      <c r="AC56" s="27"/>
      <c r="AD56" s="27" t="s">
        <v>185</v>
      </c>
      <c r="AE56" s="27"/>
      <c r="AF56" s="27"/>
      <c r="AG56" s="27"/>
      <c r="AH56" s="27"/>
      <c r="AI56" s="27"/>
      <c r="AJ56" s="27"/>
      <c r="AK56" s="27"/>
      <c r="AL56" s="27"/>
      <c r="AM56" s="27"/>
      <c r="AN56" s="27"/>
      <c r="AO56" s="27"/>
      <c r="AP56" s="28"/>
    </row>
    <row r="57" spans="1:48" ht="19.95" customHeight="1" x14ac:dyDescent="0.25">
      <c r="B57" s="509"/>
      <c r="C57" s="510"/>
      <c r="D57" s="510"/>
      <c r="E57" s="510"/>
      <c r="F57" s="510"/>
      <c r="G57" s="510"/>
      <c r="H57" s="510"/>
      <c r="I57" s="510"/>
      <c r="J57" s="510"/>
      <c r="K57" s="510"/>
      <c r="L57" s="510"/>
      <c r="M57" s="510"/>
      <c r="N57" s="510"/>
      <c r="O57" s="511"/>
      <c r="P57" s="1266"/>
      <c r="Q57" s="1266"/>
      <c r="R57" s="1266"/>
      <c r="S57" s="1266"/>
      <c r="T57" s="1266"/>
      <c r="U57" s="1266"/>
      <c r="V57" s="1266"/>
      <c r="W57" s="1266"/>
      <c r="X57" s="1266"/>
      <c r="Y57" s="1266"/>
      <c r="Z57" s="1266"/>
      <c r="AA57" s="1266"/>
      <c r="AB57" s="29"/>
      <c r="AC57" s="30"/>
      <c r="AD57" s="30" t="s">
        <v>183</v>
      </c>
      <c r="AE57" s="30"/>
      <c r="AF57" s="30"/>
      <c r="AG57" s="30"/>
      <c r="AH57" s="30"/>
      <c r="AI57" s="30"/>
      <c r="AJ57" s="30"/>
      <c r="AK57" s="30"/>
      <c r="AL57" s="30"/>
      <c r="AM57" s="30"/>
      <c r="AN57" s="30"/>
      <c r="AO57" s="30"/>
      <c r="AP57" s="31"/>
    </row>
    <row r="58" spans="1:48" ht="25.1" customHeight="1" x14ac:dyDescent="0.25">
      <c r="B58" s="509"/>
      <c r="C58" s="510"/>
      <c r="D58" s="510"/>
      <c r="E58" s="510"/>
      <c r="F58" s="510"/>
      <c r="G58" s="510"/>
      <c r="H58" s="510"/>
      <c r="I58" s="510"/>
      <c r="J58" s="510"/>
      <c r="K58" s="510"/>
      <c r="L58" s="510"/>
      <c r="M58" s="510"/>
      <c r="N58" s="510"/>
      <c r="O58" s="511"/>
      <c r="P58" s="1251" t="s">
        <v>1363</v>
      </c>
      <c r="Q58" s="1252"/>
      <c r="R58" s="1252"/>
      <c r="S58" s="1252"/>
      <c r="T58" s="1252"/>
      <c r="U58" s="1252"/>
      <c r="V58" s="1252"/>
      <c r="W58" s="1252"/>
      <c r="X58" s="1252"/>
      <c r="Y58" s="1252"/>
      <c r="Z58" s="984" t="s">
        <v>166</v>
      </c>
      <c r="AA58" s="907"/>
      <c r="AB58" s="617" t="s">
        <v>184</v>
      </c>
      <c r="AC58" s="485"/>
      <c r="AD58" s="485"/>
      <c r="AE58" s="519"/>
      <c r="AF58" s="1164" t="s">
        <v>1358</v>
      </c>
      <c r="AG58" s="1165"/>
      <c r="AH58" s="1165"/>
      <c r="AI58" s="1166"/>
      <c r="AJ58" s="972"/>
      <c r="AK58" s="973"/>
      <c r="AL58" s="973"/>
      <c r="AM58" s="974"/>
      <c r="AN58" s="953" t="s">
        <v>163</v>
      </c>
      <c r="AO58" s="954"/>
      <c r="AP58" s="955"/>
      <c r="AQ58" s="341" t="s">
        <v>1581</v>
      </c>
      <c r="AR58" s="344"/>
      <c r="AS58" s="344"/>
      <c r="AT58" s="344"/>
      <c r="AU58" s="344"/>
      <c r="AV58" s="344"/>
    </row>
    <row r="59" spans="1:48" ht="25.1" customHeight="1" x14ac:dyDescent="0.25">
      <c r="B59" s="509"/>
      <c r="C59" s="510"/>
      <c r="D59" s="510"/>
      <c r="E59" s="510"/>
      <c r="F59" s="510"/>
      <c r="G59" s="510"/>
      <c r="H59" s="510"/>
      <c r="I59" s="510"/>
      <c r="J59" s="510"/>
      <c r="K59" s="510"/>
      <c r="L59" s="510"/>
      <c r="M59" s="510"/>
      <c r="N59" s="510"/>
      <c r="O59" s="511"/>
      <c r="P59" s="1253"/>
      <c r="Q59" s="1254"/>
      <c r="R59" s="1254"/>
      <c r="S59" s="1254"/>
      <c r="T59" s="1254"/>
      <c r="U59" s="1254"/>
      <c r="V59" s="1254"/>
      <c r="W59" s="1254"/>
      <c r="X59" s="1254"/>
      <c r="Y59" s="1254"/>
      <c r="Z59" s="1015"/>
      <c r="AA59" s="949"/>
      <c r="AB59" s="543"/>
      <c r="AC59" s="487"/>
      <c r="AD59" s="487"/>
      <c r="AE59" s="548"/>
      <c r="AF59" s="1163" t="s">
        <v>1360</v>
      </c>
      <c r="AG59" s="597"/>
      <c r="AH59" s="597"/>
      <c r="AI59" s="598"/>
      <c r="AJ59" s="972"/>
      <c r="AK59" s="973"/>
      <c r="AL59" s="973"/>
      <c r="AM59" s="974"/>
      <c r="AN59" s="950" t="s">
        <v>163</v>
      </c>
      <c r="AO59" s="951"/>
      <c r="AP59" s="952"/>
      <c r="AQ59" s="342" t="s">
        <v>1582</v>
      </c>
      <c r="AR59" s="343"/>
      <c r="AS59" s="343"/>
      <c r="AT59" s="343"/>
      <c r="AU59" s="343"/>
      <c r="AV59" s="343"/>
    </row>
    <row r="60" spans="1:48" ht="25.1" customHeight="1" x14ac:dyDescent="0.25">
      <c r="B60" s="509"/>
      <c r="C60" s="510"/>
      <c r="D60" s="510"/>
      <c r="E60" s="510"/>
      <c r="F60" s="510"/>
      <c r="G60" s="510"/>
      <c r="H60" s="510"/>
      <c r="I60" s="510"/>
      <c r="J60" s="510"/>
      <c r="K60" s="510"/>
      <c r="L60" s="510"/>
      <c r="M60" s="510"/>
      <c r="N60" s="510"/>
      <c r="O60" s="511"/>
      <c r="P60" s="1253"/>
      <c r="Q60" s="1254"/>
      <c r="R60" s="1254"/>
      <c r="S60" s="1254"/>
      <c r="T60" s="1254"/>
      <c r="U60" s="1254"/>
      <c r="V60" s="1254"/>
      <c r="W60" s="1254"/>
      <c r="X60" s="1254"/>
      <c r="Y60" s="1254"/>
      <c r="Z60" s="1015"/>
      <c r="AA60" s="949"/>
      <c r="AB60" s="617" t="s">
        <v>186</v>
      </c>
      <c r="AC60" s="485"/>
      <c r="AD60" s="485"/>
      <c r="AE60" s="519"/>
      <c r="AF60" s="1164" t="s">
        <v>1358</v>
      </c>
      <c r="AG60" s="1165"/>
      <c r="AH60" s="1165"/>
      <c r="AI60" s="1166"/>
      <c r="AJ60" s="972"/>
      <c r="AK60" s="973"/>
      <c r="AL60" s="973"/>
      <c r="AM60" s="974"/>
      <c r="AN60" s="953" t="s">
        <v>163</v>
      </c>
      <c r="AO60" s="954"/>
      <c r="AP60" s="955"/>
    </row>
    <row r="61" spans="1:48" ht="25.1" customHeight="1" x14ac:dyDescent="0.25">
      <c r="B61" s="509"/>
      <c r="C61" s="510"/>
      <c r="D61" s="510"/>
      <c r="E61" s="510"/>
      <c r="F61" s="510"/>
      <c r="G61" s="510"/>
      <c r="H61" s="510"/>
      <c r="I61" s="510"/>
      <c r="J61" s="510"/>
      <c r="K61" s="510"/>
      <c r="L61" s="510"/>
      <c r="M61" s="510"/>
      <c r="N61" s="510"/>
      <c r="O61" s="511"/>
      <c r="P61" s="1253"/>
      <c r="Q61" s="1254"/>
      <c r="R61" s="1254"/>
      <c r="S61" s="1254"/>
      <c r="T61" s="1254"/>
      <c r="U61" s="1254"/>
      <c r="V61" s="1254"/>
      <c r="W61" s="1254"/>
      <c r="X61" s="1254"/>
      <c r="Y61" s="1254"/>
      <c r="Z61" s="1017"/>
      <c r="AA61" s="1156"/>
      <c r="AB61" s="543"/>
      <c r="AC61" s="487"/>
      <c r="AD61" s="487"/>
      <c r="AE61" s="548"/>
      <c r="AF61" s="1163" t="s">
        <v>1360</v>
      </c>
      <c r="AG61" s="597"/>
      <c r="AH61" s="597"/>
      <c r="AI61" s="598"/>
      <c r="AJ61" s="972"/>
      <c r="AK61" s="973"/>
      <c r="AL61" s="973"/>
      <c r="AM61" s="974"/>
      <c r="AN61" s="950" t="s">
        <v>163</v>
      </c>
      <c r="AO61" s="951"/>
      <c r="AP61" s="952"/>
    </row>
    <row r="62" spans="1:48" ht="25.1" customHeight="1" x14ac:dyDescent="0.25">
      <c r="B62" s="509"/>
      <c r="C62" s="510"/>
      <c r="D62" s="510"/>
      <c r="E62" s="510"/>
      <c r="F62" s="510"/>
      <c r="G62" s="510"/>
      <c r="H62" s="510"/>
      <c r="I62" s="510"/>
      <c r="J62" s="510"/>
      <c r="K62" s="510"/>
      <c r="L62" s="510"/>
      <c r="M62" s="510"/>
      <c r="N62" s="510"/>
      <c r="O62" s="511"/>
      <c r="P62" s="1253"/>
      <c r="Q62" s="1254"/>
      <c r="R62" s="1254"/>
      <c r="S62" s="1254"/>
      <c r="T62" s="1254"/>
      <c r="U62" s="1254"/>
      <c r="V62" s="1254"/>
      <c r="W62" s="1254"/>
      <c r="X62" s="1254"/>
      <c r="Y62" s="1254"/>
      <c r="Z62" s="984" t="s">
        <v>167</v>
      </c>
      <c r="AA62" s="906"/>
      <c r="AB62" s="617" t="s">
        <v>184</v>
      </c>
      <c r="AC62" s="485"/>
      <c r="AD62" s="485"/>
      <c r="AE62" s="519"/>
      <c r="AF62" s="1164" t="s">
        <v>1358</v>
      </c>
      <c r="AG62" s="1165"/>
      <c r="AH62" s="1165"/>
      <c r="AI62" s="1166"/>
      <c r="AJ62" s="972"/>
      <c r="AK62" s="973"/>
      <c r="AL62" s="973"/>
      <c r="AM62" s="974"/>
      <c r="AN62" s="953" t="s">
        <v>163</v>
      </c>
      <c r="AO62" s="954"/>
      <c r="AP62" s="955"/>
    </row>
    <row r="63" spans="1:48" ht="25.1" customHeight="1" x14ac:dyDescent="0.25">
      <c r="B63" s="509"/>
      <c r="C63" s="510"/>
      <c r="D63" s="510"/>
      <c r="E63" s="510"/>
      <c r="F63" s="510"/>
      <c r="G63" s="510"/>
      <c r="H63" s="510"/>
      <c r="I63" s="510"/>
      <c r="J63" s="510"/>
      <c r="K63" s="510"/>
      <c r="L63" s="510"/>
      <c r="M63" s="510"/>
      <c r="N63" s="510"/>
      <c r="O63" s="511"/>
      <c r="P63" s="1253"/>
      <c r="Q63" s="1254"/>
      <c r="R63" s="1254"/>
      <c r="S63" s="1254"/>
      <c r="T63" s="1254"/>
      <c r="U63" s="1254"/>
      <c r="V63" s="1254"/>
      <c r="W63" s="1254"/>
      <c r="X63" s="1254"/>
      <c r="Y63" s="1254"/>
      <c r="Z63" s="1015"/>
      <c r="AA63" s="948"/>
      <c r="AB63" s="543"/>
      <c r="AC63" s="487"/>
      <c r="AD63" s="487"/>
      <c r="AE63" s="548"/>
      <c r="AF63" s="1163" t="s">
        <v>1360</v>
      </c>
      <c r="AG63" s="597"/>
      <c r="AH63" s="597"/>
      <c r="AI63" s="598"/>
      <c r="AJ63" s="972"/>
      <c r="AK63" s="973"/>
      <c r="AL63" s="973"/>
      <c r="AM63" s="974"/>
      <c r="AN63" s="950" t="s">
        <v>163</v>
      </c>
      <c r="AO63" s="951"/>
      <c r="AP63" s="952"/>
    </row>
    <row r="64" spans="1:48" ht="25.1" customHeight="1" x14ac:dyDescent="0.25">
      <c r="B64" s="509"/>
      <c r="C64" s="510"/>
      <c r="D64" s="510"/>
      <c r="E64" s="510"/>
      <c r="F64" s="510"/>
      <c r="G64" s="510"/>
      <c r="H64" s="510"/>
      <c r="I64" s="510"/>
      <c r="J64" s="510"/>
      <c r="K64" s="510"/>
      <c r="L64" s="510"/>
      <c r="M64" s="510"/>
      <c r="N64" s="510"/>
      <c r="O64" s="511"/>
      <c r="P64" s="1253"/>
      <c r="Q64" s="1254"/>
      <c r="R64" s="1254"/>
      <c r="S64" s="1254"/>
      <c r="T64" s="1254"/>
      <c r="U64" s="1254"/>
      <c r="V64" s="1254"/>
      <c r="W64" s="1254"/>
      <c r="X64" s="1254"/>
      <c r="Y64" s="1254"/>
      <c r="Z64" s="1015"/>
      <c r="AA64" s="948"/>
      <c r="AB64" s="617" t="s">
        <v>186</v>
      </c>
      <c r="AC64" s="485"/>
      <c r="AD64" s="485"/>
      <c r="AE64" s="519"/>
      <c r="AF64" s="1164" t="s">
        <v>1358</v>
      </c>
      <c r="AG64" s="1165"/>
      <c r="AH64" s="1165"/>
      <c r="AI64" s="1166"/>
      <c r="AJ64" s="972"/>
      <c r="AK64" s="973"/>
      <c r="AL64" s="973"/>
      <c r="AM64" s="974"/>
      <c r="AN64" s="953" t="s">
        <v>163</v>
      </c>
      <c r="AO64" s="954"/>
      <c r="AP64" s="955"/>
    </row>
    <row r="65" spans="2:42" ht="25.1" customHeight="1" x14ac:dyDescent="0.25">
      <c r="B65" s="509"/>
      <c r="C65" s="510"/>
      <c r="D65" s="510"/>
      <c r="E65" s="510"/>
      <c r="F65" s="510"/>
      <c r="G65" s="510"/>
      <c r="H65" s="510"/>
      <c r="I65" s="510"/>
      <c r="J65" s="510"/>
      <c r="K65" s="510"/>
      <c r="L65" s="510"/>
      <c r="M65" s="510"/>
      <c r="N65" s="510"/>
      <c r="O65" s="511"/>
      <c r="P65" s="1255"/>
      <c r="Q65" s="1256"/>
      <c r="R65" s="1256"/>
      <c r="S65" s="1256"/>
      <c r="T65" s="1256"/>
      <c r="U65" s="1256"/>
      <c r="V65" s="1256"/>
      <c r="W65" s="1256"/>
      <c r="X65" s="1256"/>
      <c r="Y65" s="1256"/>
      <c r="Z65" s="1017"/>
      <c r="AA65" s="1018"/>
      <c r="AB65" s="543"/>
      <c r="AC65" s="487"/>
      <c r="AD65" s="487"/>
      <c r="AE65" s="548"/>
      <c r="AF65" s="1163" t="s">
        <v>1360</v>
      </c>
      <c r="AG65" s="597"/>
      <c r="AH65" s="597"/>
      <c r="AI65" s="598"/>
      <c r="AJ65" s="972"/>
      <c r="AK65" s="973"/>
      <c r="AL65" s="973"/>
      <c r="AM65" s="974"/>
      <c r="AN65" s="950" t="s">
        <v>163</v>
      </c>
      <c r="AO65" s="951"/>
      <c r="AP65" s="952"/>
    </row>
    <row r="66" spans="2:42" ht="25.1" customHeight="1" x14ac:dyDescent="0.25">
      <c r="B66" s="509"/>
      <c r="C66" s="510"/>
      <c r="D66" s="510"/>
      <c r="E66" s="510"/>
      <c r="F66" s="510"/>
      <c r="G66" s="510"/>
      <c r="H66" s="510"/>
      <c r="I66" s="510"/>
      <c r="J66" s="510"/>
      <c r="K66" s="510"/>
      <c r="L66" s="510"/>
      <c r="M66" s="510"/>
      <c r="N66" s="510"/>
      <c r="O66" s="511"/>
      <c r="P66" s="1257" t="s">
        <v>1364</v>
      </c>
      <c r="Q66" s="1258"/>
      <c r="R66" s="1258"/>
      <c r="S66" s="1258"/>
      <c r="T66" s="1258"/>
      <c r="U66" s="1258"/>
      <c r="V66" s="1258"/>
      <c r="W66" s="1258"/>
      <c r="X66" s="1258"/>
      <c r="Y66" s="1259"/>
      <c r="Z66" s="984" t="s">
        <v>166</v>
      </c>
      <c r="AA66" s="906"/>
      <c r="AB66" s="906"/>
      <c r="AC66" s="906"/>
      <c r="AD66" s="906"/>
      <c r="AE66" s="907"/>
      <c r="AF66" s="1164" t="s">
        <v>1358</v>
      </c>
      <c r="AG66" s="1165"/>
      <c r="AH66" s="1165"/>
      <c r="AI66" s="1166"/>
      <c r="AJ66" s="972"/>
      <c r="AK66" s="973"/>
      <c r="AL66" s="973"/>
      <c r="AM66" s="974"/>
      <c r="AN66" s="953" t="s">
        <v>163</v>
      </c>
      <c r="AO66" s="954"/>
      <c r="AP66" s="955"/>
    </row>
    <row r="67" spans="2:42" ht="25.1" customHeight="1" x14ac:dyDescent="0.25">
      <c r="B67" s="509"/>
      <c r="C67" s="510"/>
      <c r="D67" s="510"/>
      <c r="E67" s="510"/>
      <c r="F67" s="510"/>
      <c r="G67" s="510"/>
      <c r="H67" s="510"/>
      <c r="I67" s="510"/>
      <c r="J67" s="510"/>
      <c r="K67" s="510"/>
      <c r="L67" s="510"/>
      <c r="M67" s="510"/>
      <c r="N67" s="510"/>
      <c r="O67" s="511"/>
      <c r="P67" s="1260"/>
      <c r="Q67" s="1261"/>
      <c r="R67" s="1261"/>
      <c r="S67" s="1261"/>
      <c r="T67" s="1261"/>
      <c r="U67" s="1261"/>
      <c r="V67" s="1261"/>
      <c r="W67" s="1261"/>
      <c r="X67" s="1261"/>
      <c r="Y67" s="1262"/>
      <c r="Z67" s="1017"/>
      <c r="AA67" s="1018"/>
      <c r="AB67" s="1018"/>
      <c r="AC67" s="1018"/>
      <c r="AD67" s="1018"/>
      <c r="AE67" s="1156"/>
      <c r="AF67" s="1163" t="s">
        <v>1360</v>
      </c>
      <c r="AG67" s="597"/>
      <c r="AH67" s="597"/>
      <c r="AI67" s="598"/>
      <c r="AJ67" s="972"/>
      <c r="AK67" s="973"/>
      <c r="AL67" s="973"/>
      <c r="AM67" s="974"/>
      <c r="AN67" s="950" t="s">
        <v>163</v>
      </c>
      <c r="AO67" s="951"/>
      <c r="AP67" s="952"/>
    </row>
    <row r="68" spans="2:42" ht="25.1" customHeight="1" x14ac:dyDescent="0.25">
      <c r="B68" s="509"/>
      <c r="C68" s="510"/>
      <c r="D68" s="510"/>
      <c r="E68" s="510"/>
      <c r="F68" s="510"/>
      <c r="G68" s="510"/>
      <c r="H68" s="510"/>
      <c r="I68" s="510"/>
      <c r="J68" s="510"/>
      <c r="K68" s="510"/>
      <c r="L68" s="510"/>
      <c r="M68" s="510"/>
      <c r="N68" s="510"/>
      <c r="O68" s="511"/>
      <c r="P68" s="1260"/>
      <c r="Q68" s="1261"/>
      <c r="R68" s="1261"/>
      <c r="S68" s="1261"/>
      <c r="T68" s="1261"/>
      <c r="U68" s="1261"/>
      <c r="V68" s="1261"/>
      <c r="W68" s="1261"/>
      <c r="X68" s="1261"/>
      <c r="Y68" s="1262"/>
      <c r="Z68" s="984" t="s">
        <v>167</v>
      </c>
      <c r="AA68" s="906"/>
      <c r="AB68" s="906"/>
      <c r="AC68" s="906"/>
      <c r="AD68" s="906"/>
      <c r="AE68" s="907"/>
      <c r="AF68" s="1164" t="s">
        <v>1358</v>
      </c>
      <c r="AG68" s="1165"/>
      <c r="AH68" s="1165"/>
      <c r="AI68" s="1166"/>
      <c r="AJ68" s="972"/>
      <c r="AK68" s="973"/>
      <c r="AL68" s="973"/>
      <c r="AM68" s="974"/>
      <c r="AN68" s="953" t="s">
        <v>163</v>
      </c>
      <c r="AO68" s="954"/>
      <c r="AP68" s="955"/>
    </row>
    <row r="69" spans="2:42" ht="25.1" customHeight="1" x14ac:dyDescent="0.25">
      <c r="B69" s="1115"/>
      <c r="C69" s="1116"/>
      <c r="D69" s="1116"/>
      <c r="E69" s="1116"/>
      <c r="F69" s="1116"/>
      <c r="G69" s="1116"/>
      <c r="H69" s="1116"/>
      <c r="I69" s="1116"/>
      <c r="J69" s="1116"/>
      <c r="K69" s="1116"/>
      <c r="L69" s="1116"/>
      <c r="M69" s="1116"/>
      <c r="N69" s="1116"/>
      <c r="O69" s="1117"/>
      <c r="P69" s="1263"/>
      <c r="Q69" s="1264"/>
      <c r="R69" s="1264"/>
      <c r="S69" s="1264"/>
      <c r="T69" s="1264"/>
      <c r="U69" s="1264"/>
      <c r="V69" s="1264"/>
      <c r="W69" s="1264"/>
      <c r="X69" s="1264"/>
      <c r="Y69" s="1265"/>
      <c r="Z69" s="1017"/>
      <c r="AA69" s="1018"/>
      <c r="AB69" s="1018"/>
      <c r="AC69" s="1018"/>
      <c r="AD69" s="1018"/>
      <c r="AE69" s="1156"/>
      <c r="AF69" s="1163" t="s">
        <v>1360</v>
      </c>
      <c r="AG69" s="597"/>
      <c r="AH69" s="597"/>
      <c r="AI69" s="598"/>
      <c r="AJ69" s="972"/>
      <c r="AK69" s="973"/>
      <c r="AL69" s="973"/>
      <c r="AM69" s="974"/>
      <c r="AN69" s="950" t="s">
        <v>163</v>
      </c>
      <c r="AO69" s="951"/>
      <c r="AP69" s="952"/>
    </row>
    <row r="70" spans="2:42" ht="30" customHeight="1" x14ac:dyDescent="0.25">
      <c r="B70" s="975" t="s">
        <v>1585</v>
      </c>
      <c r="C70" s="976"/>
      <c r="D70" s="976"/>
      <c r="E70" s="976"/>
      <c r="F70" s="976"/>
      <c r="G70" s="976"/>
      <c r="H70" s="976"/>
      <c r="I70" s="976"/>
      <c r="J70" s="976"/>
      <c r="K70" s="976"/>
      <c r="L70" s="976"/>
      <c r="M70" s="976"/>
      <c r="N70" s="976"/>
      <c r="O70" s="977"/>
      <c r="P70" s="313"/>
      <c r="Q70" s="5"/>
      <c r="R70" s="5" t="s">
        <v>1126</v>
      </c>
      <c r="S70" s="5"/>
      <c r="T70" s="5"/>
      <c r="U70" s="5"/>
      <c r="V70" s="5"/>
      <c r="W70" s="5"/>
      <c r="X70" s="5"/>
      <c r="Y70" s="5"/>
      <c r="Z70" s="5"/>
      <c r="AA70" s="5"/>
      <c r="AB70" s="5"/>
      <c r="AC70" s="5"/>
      <c r="AD70" s="5"/>
      <c r="AE70" s="5"/>
      <c r="AF70" s="5"/>
      <c r="AG70" s="5"/>
      <c r="AH70" s="5"/>
      <c r="AI70" s="5"/>
      <c r="AJ70" s="5"/>
      <c r="AK70" s="5"/>
      <c r="AL70" s="5"/>
      <c r="AM70" s="5"/>
      <c r="AN70" s="5"/>
      <c r="AO70" s="5"/>
      <c r="AP70" s="6"/>
    </row>
    <row r="71" spans="2:42" ht="30" customHeight="1" x14ac:dyDescent="0.25">
      <c r="B71" s="961"/>
      <c r="C71" s="962"/>
      <c r="D71" s="962"/>
      <c r="E71" s="962"/>
      <c r="F71" s="962"/>
      <c r="G71" s="962"/>
      <c r="H71" s="962"/>
      <c r="I71" s="962"/>
      <c r="J71" s="962"/>
      <c r="K71" s="962"/>
      <c r="L71" s="962"/>
      <c r="M71" s="962"/>
      <c r="N71" s="962"/>
      <c r="O71" s="963"/>
      <c r="P71" s="364"/>
      <c r="Q71" s="27"/>
      <c r="R71" s="27" t="s">
        <v>36</v>
      </c>
      <c r="S71" s="27"/>
      <c r="T71" s="27"/>
      <c r="U71" s="27"/>
      <c r="V71" s="27"/>
      <c r="W71" s="27"/>
      <c r="X71" s="27"/>
      <c r="Y71" s="27"/>
      <c r="Z71" s="27"/>
      <c r="AA71" s="27"/>
      <c r="AB71" s="27"/>
      <c r="AC71" s="27"/>
      <c r="AD71" s="27"/>
      <c r="AE71" s="27"/>
      <c r="AF71" s="27"/>
      <c r="AG71" s="27"/>
      <c r="AH71" s="27"/>
      <c r="AI71" s="27"/>
      <c r="AJ71" s="27"/>
      <c r="AK71" s="27"/>
      <c r="AL71" s="27"/>
      <c r="AM71" s="27"/>
      <c r="AN71" s="27"/>
      <c r="AO71" s="27"/>
      <c r="AP71" s="28"/>
    </row>
    <row r="72" spans="2:42" ht="19.95" customHeight="1" x14ac:dyDescent="0.25">
      <c r="B72" s="975" t="s">
        <v>1561</v>
      </c>
      <c r="C72" s="976"/>
      <c r="D72" s="976"/>
      <c r="E72" s="976"/>
      <c r="F72" s="976"/>
      <c r="G72" s="976"/>
      <c r="H72" s="976"/>
      <c r="I72" s="976"/>
      <c r="J72" s="976"/>
      <c r="K72" s="976"/>
      <c r="L72" s="976"/>
      <c r="M72" s="976"/>
      <c r="N72" s="976"/>
      <c r="O72" s="977"/>
      <c r="P72" s="5" t="s">
        <v>1586</v>
      </c>
      <c r="Q72" s="5"/>
      <c r="R72" s="5"/>
      <c r="S72" s="5"/>
      <c r="T72" s="5"/>
      <c r="U72" s="5"/>
      <c r="V72" s="5"/>
      <c r="W72" s="5"/>
      <c r="X72" s="5"/>
      <c r="Y72" s="5"/>
      <c r="Z72" s="5"/>
      <c r="AA72" s="5"/>
      <c r="AB72" s="5"/>
      <c r="AC72" s="5"/>
      <c r="AD72" s="5"/>
      <c r="AE72" s="5"/>
      <c r="AF72" s="5"/>
      <c r="AG72" s="5"/>
      <c r="AH72" s="5"/>
      <c r="AI72" s="5"/>
      <c r="AJ72" s="5"/>
      <c r="AK72" s="5"/>
      <c r="AL72" s="5"/>
      <c r="AM72" s="5"/>
      <c r="AN72" s="5"/>
      <c r="AO72" s="5"/>
      <c r="AP72" s="6"/>
    </row>
    <row r="73" spans="2:42" ht="19.95" customHeight="1" x14ac:dyDescent="0.25">
      <c r="B73" s="961"/>
      <c r="C73" s="962"/>
      <c r="D73" s="962"/>
      <c r="E73" s="962"/>
      <c r="F73" s="962"/>
      <c r="G73" s="962"/>
      <c r="H73" s="962"/>
      <c r="I73" s="962"/>
      <c r="J73" s="962"/>
      <c r="K73" s="962"/>
      <c r="L73" s="962"/>
      <c r="M73" s="962"/>
      <c r="N73" s="962"/>
      <c r="O73" s="963"/>
      <c r="P73" s="212"/>
      <c r="Q73" s="27"/>
      <c r="R73" s="27" t="s">
        <v>1127</v>
      </c>
      <c r="S73" s="27"/>
      <c r="T73" s="27"/>
      <c r="U73" s="27"/>
      <c r="V73" s="27"/>
      <c r="W73" s="27"/>
      <c r="X73" s="27"/>
      <c r="Y73" s="27"/>
      <c r="Z73" s="27"/>
      <c r="AA73" s="27"/>
      <c r="AB73" s="27"/>
      <c r="AC73" s="27"/>
      <c r="AD73" s="27"/>
      <c r="AE73" s="27"/>
      <c r="AF73" s="27"/>
      <c r="AG73" s="27"/>
      <c r="AH73" s="27"/>
      <c r="AI73" s="27"/>
      <c r="AJ73" s="27"/>
      <c r="AK73" s="27"/>
      <c r="AL73" s="27"/>
      <c r="AM73" s="27"/>
      <c r="AN73" s="27"/>
      <c r="AO73" s="27"/>
      <c r="AP73" s="28"/>
    </row>
    <row r="74" spans="2:42" ht="19.95" customHeight="1" x14ac:dyDescent="0.25">
      <c r="B74" s="961"/>
      <c r="C74" s="962"/>
      <c r="D74" s="962"/>
      <c r="E74" s="962"/>
      <c r="F74" s="962"/>
      <c r="G74" s="962"/>
      <c r="H74" s="962"/>
      <c r="I74" s="962"/>
      <c r="J74" s="962"/>
      <c r="K74" s="962"/>
      <c r="L74" s="962"/>
      <c r="M74" s="962"/>
      <c r="N74" s="962"/>
      <c r="O74" s="963"/>
      <c r="P74" s="27"/>
      <c r="Q74" s="27"/>
      <c r="R74" s="27" t="s">
        <v>1247</v>
      </c>
      <c r="S74" s="27"/>
      <c r="T74" s="27"/>
      <c r="U74" s="27"/>
      <c r="V74" s="27"/>
      <c r="W74" s="27"/>
      <c r="X74" s="27"/>
      <c r="Y74" s="27"/>
      <c r="Z74" s="27"/>
      <c r="AA74" s="27"/>
      <c r="AB74" s="27"/>
      <c r="AC74" s="27"/>
      <c r="AD74" s="27"/>
      <c r="AE74" s="27"/>
      <c r="AF74" s="27"/>
      <c r="AG74" s="27"/>
      <c r="AH74" s="27"/>
      <c r="AI74" s="27"/>
      <c r="AJ74" s="27"/>
      <c r="AK74" s="27"/>
      <c r="AL74" s="27"/>
      <c r="AM74" s="27"/>
      <c r="AN74" s="27"/>
      <c r="AO74" s="27"/>
      <c r="AP74" s="28"/>
    </row>
    <row r="75" spans="2:42" ht="19.95" customHeight="1" x14ac:dyDescent="0.25">
      <c r="B75" s="961"/>
      <c r="C75" s="962"/>
      <c r="D75" s="962"/>
      <c r="E75" s="962"/>
      <c r="F75" s="962"/>
      <c r="G75" s="962"/>
      <c r="H75" s="962"/>
      <c r="I75" s="962"/>
      <c r="J75" s="962"/>
      <c r="K75" s="962"/>
      <c r="L75" s="962"/>
      <c r="M75" s="962"/>
      <c r="N75" s="962"/>
      <c r="O75" s="963"/>
      <c r="P75" s="27"/>
      <c r="Q75" s="27"/>
      <c r="R75" s="27" t="s">
        <v>1128</v>
      </c>
      <c r="S75" s="27"/>
      <c r="T75" s="27"/>
      <c r="U75" s="27"/>
      <c r="V75" s="27"/>
      <c r="W75" s="27"/>
      <c r="X75" s="27"/>
      <c r="Y75" s="27"/>
      <c r="Z75" s="27"/>
      <c r="AA75" s="27"/>
      <c r="AB75" s="27"/>
      <c r="AC75" s="27"/>
      <c r="AD75" s="27"/>
      <c r="AE75" s="27"/>
      <c r="AF75" s="27"/>
      <c r="AG75" s="27"/>
      <c r="AH75" s="27"/>
      <c r="AI75" s="27"/>
      <c r="AJ75" s="27"/>
      <c r="AK75" s="27"/>
      <c r="AL75" s="27"/>
      <c r="AM75" s="27"/>
      <c r="AN75" s="27"/>
      <c r="AO75" s="27"/>
      <c r="AP75" s="28"/>
    </row>
    <row r="76" spans="2:42" ht="15" customHeight="1" x14ac:dyDescent="0.25">
      <c r="B76" s="961"/>
      <c r="C76" s="962"/>
      <c r="D76" s="962"/>
      <c r="E76" s="962"/>
      <c r="F76" s="962"/>
      <c r="G76" s="962"/>
      <c r="H76" s="962"/>
      <c r="I76" s="962"/>
      <c r="J76" s="962"/>
      <c r="K76" s="962"/>
      <c r="L76" s="962"/>
      <c r="M76" s="962"/>
      <c r="N76" s="962"/>
      <c r="O76" s="963"/>
      <c r="P76" s="27"/>
      <c r="Q76" s="27"/>
      <c r="R76" s="27" t="s">
        <v>1134</v>
      </c>
      <c r="S76" s="27"/>
      <c r="T76" s="27"/>
      <c r="U76" s="27"/>
      <c r="V76" s="27"/>
      <c r="W76" s="27"/>
      <c r="X76" s="27"/>
      <c r="Y76" s="27"/>
      <c r="Z76" s="27"/>
      <c r="AA76" s="27"/>
      <c r="AB76" s="27"/>
      <c r="AC76" s="27"/>
      <c r="AD76" s="27"/>
      <c r="AE76" s="27"/>
      <c r="AF76" s="27"/>
      <c r="AG76" s="27"/>
      <c r="AH76" s="27"/>
      <c r="AI76" s="27"/>
      <c r="AJ76" s="27"/>
      <c r="AK76" s="27"/>
      <c r="AL76" s="27"/>
      <c r="AM76" s="27"/>
      <c r="AN76" s="27"/>
      <c r="AO76" s="27"/>
      <c r="AP76" s="28"/>
    </row>
    <row r="77" spans="2:42" ht="15" customHeight="1" x14ac:dyDescent="0.25">
      <c r="B77" s="961"/>
      <c r="C77" s="962"/>
      <c r="D77" s="962"/>
      <c r="E77" s="962"/>
      <c r="F77" s="962"/>
      <c r="G77" s="962"/>
      <c r="H77" s="962"/>
      <c r="I77" s="962"/>
      <c r="J77" s="962"/>
      <c r="K77" s="962"/>
      <c r="L77" s="962"/>
      <c r="M77" s="962"/>
      <c r="N77" s="962"/>
      <c r="O77" s="963"/>
      <c r="P77" s="27"/>
      <c r="Q77" s="27"/>
      <c r="R77" s="27" t="s">
        <v>1136</v>
      </c>
      <c r="S77" s="27"/>
      <c r="T77" s="27"/>
      <c r="U77" s="27"/>
      <c r="V77" s="27"/>
      <c r="W77" s="27"/>
      <c r="X77" s="27"/>
      <c r="Y77" s="27"/>
      <c r="Z77" s="27"/>
      <c r="AA77" s="27"/>
      <c r="AB77" s="27"/>
      <c r="AC77" s="27"/>
      <c r="AD77" s="27"/>
      <c r="AE77" s="27"/>
      <c r="AF77" s="27"/>
      <c r="AG77" s="27"/>
      <c r="AH77" s="27"/>
      <c r="AI77" s="27"/>
      <c r="AJ77" s="27"/>
      <c r="AK77" s="27"/>
      <c r="AL77" s="27"/>
      <c r="AM77" s="27"/>
      <c r="AN77" s="27"/>
      <c r="AO77" s="27"/>
      <c r="AP77" s="28"/>
    </row>
    <row r="78" spans="2:42" ht="15" customHeight="1" x14ac:dyDescent="0.25">
      <c r="B78" s="961"/>
      <c r="C78" s="962"/>
      <c r="D78" s="962"/>
      <c r="E78" s="962"/>
      <c r="F78" s="962"/>
      <c r="G78" s="962"/>
      <c r="H78" s="962"/>
      <c r="I78" s="962"/>
      <c r="J78" s="962"/>
      <c r="K78" s="962"/>
      <c r="L78" s="962"/>
      <c r="M78" s="962"/>
      <c r="N78" s="962"/>
      <c r="O78" s="963"/>
      <c r="P78" s="27"/>
      <c r="Q78" s="27"/>
      <c r="R78" s="27" t="s">
        <v>1135</v>
      </c>
      <c r="S78" s="27"/>
      <c r="T78" s="27"/>
      <c r="U78" s="27"/>
      <c r="V78" s="27"/>
      <c r="W78" s="27"/>
      <c r="X78" s="27"/>
      <c r="Y78" s="27"/>
      <c r="Z78" s="27"/>
      <c r="AA78" s="27"/>
      <c r="AB78" s="27"/>
      <c r="AC78" s="27"/>
      <c r="AD78" s="27"/>
      <c r="AE78" s="27"/>
      <c r="AF78" s="27"/>
      <c r="AG78" s="27"/>
      <c r="AH78" s="27"/>
      <c r="AI78" s="27"/>
      <c r="AJ78" s="27"/>
      <c r="AK78" s="27"/>
      <c r="AL78" s="27"/>
      <c r="AM78" s="27"/>
      <c r="AN78" s="27"/>
      <c r="AO78" s="27"/>
      <c r="AP78" s="28"/>
    </row>
    <row r="79" spans="2:42" ht="19.95" customHeight="1" x14ac:dyDescent="0.25">
      <c r="B79" s="961"/>
      <c r="C79" s="962"/>
      <c r="D79" s="962"/>
      <c r="E79" s="962"/>
      <c r="F79" s="962"/>
      <c r="G79" s="962"/>
      <c r="H79" s="962"/>
      <c r="I79" s="962"/>
      <c r="J79" s="962"/>
      <c r="K79" s="962"/>
      <c r="L79" s="962"/>
      <c r="M79" s="962"/>
      <c r="N79" s="962"/>
      <c r="O79" s="963"/>
      <c r="P79" s="27"/>
      <c r="Q79" s="27"/>
      <c r="R79" s="27" t="s">
        <v>1129</v>
      </c>
      <c r="S79" s="27"/>
      <c r="T79" s="27"/>
      <c r="U79" s="27"/>
      <c r="V79" s="27"/>
      <c r="W79" s="27"/>
      <c r="X79" s="27"/>
      <c r="Y79" s="27"/>
      <c r="Z79" s="27"/>
      <c r="AA79" s="27"/>
      <c r="AB79" s="27"/>
      <c r="AC79" s="27"/>
      <c r="AD79" s="27"/>
      <c r="AE79" s="27"/>
      <c r="AF79" s="27"/>
      <c r="AG79" s="27"/>
      <c r="AH79" s="27"/>
      <c r="AI79" s="27"/>
      <c r="AJ79" s="27"/>
      <c r="AK79" s="27"/>
      <c r="AL79" s="27"/>
      <c r="AM79" s="27"/>
      <c r="AN79" s="27"/>
      <c r="AO79" s="27"/>
      <c r="AP79" s="28"/>
    </row>
    <row r="80" spans="2:42" ht="19.95" customHeight="1" x14ac:dyDescent="0.25">
      <c r="B80" s="961"/>
      <c r="C80" s="962"/>
      <c r="D80" s="962"/>
      <c r="E80" s="962"/>
      <c r="F80" s="962"/>
      <c r="G80" s="962"/>
      <c r="H80" s="962"/>
      <c r="I80" s="962"/>
      <c r="J80" s="962"/>
      <c r="K80" s="962"/>
      <c r="L80" s="962"/>
      <c r="M80" s="962"/>
      <c r="N80" s="962"/>
      <c r="O80" s="963"/>
      <c r="P80" s="26" t="s">
        <v>1137</v>
      </c>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8"/>
    </row>
    <row r="81" spans="1:42" ht="15" customHeight="1" x14ac:dyDescent="0.25">
      <c r="B81" s="961"/>
      <c r="C81" s="962"/>
      <c r="D81" s="962"/>
      <c r="E81" s="962"/>
      <c r="F81" s="962"/>
      <c r="G81" s="962"/>
      <c r="H81" s="962"/>
      <c r="I81" s="962"/>
      <c r="J81" s="962"/>
      <c r="K81" s="962"/>
      <c r="L81" s="962"/>
      <c r="M81" s="962"/>
      <c r="N81" s="962"/>
      <c r="O81" s="963"/>
      <c r="P81" s="26"/>
      <c r="Q81" s="27"/>
      <c r="R81" s="27" t="s">
        <v>1593</v>
      </c>
      <c r="S81" s="27"/>
      <c r="T81" s="27"/>
      <c r="U81" s="27"/>
      <c r="V81" s="27"/>
      <c r="W81" s="27"/>
      <c r="X81" s="27"/>
      <c r="Y81" s="27"/>
      <c r="Z81" s="27"/>
      <c r="AA81" s="27"/>
      <c r="AB81" s="27"/>
      <c r="AC81" s="27"/>
      <c r="AD81" s="27"/>
      <c r="AE81" s="27"/>
      <c r="AF81" s="27"/>
      <c r="AG81" s="27"/>
      <c r="AH81" s="27"/>
      <c r="AI81" s="27"/>
      <c r="AJ81" s="27"/>
      <c r="AK81" s="27"/>
      <c r="AL81" s="27"/>
      <c r="AM81" s="27"/>
      <c r="AN81" s="27"/>
      <c r="AO81" s="27"/>
      <c r="AP81" s="28"/>
    </row>
    <row r="82" spans="1:42" ht="15" customHeight="1" x14ac:dyDescent="0.25">
      <c r="B82" s="961"/>
      <c r="C82" s="962"/>
      <c r="D82" s="962"/>
      <c r="E82" s="962"/>
      <c r="F82" s="962"/>
      <c r="G82" s="962"/>
      <c r="H82" s="962"/>
      <c r="I82" s="962"/>
      <c r="J82" s="962"/>
      <c r="K82" s="962"/>
      <c r="L82" s="962"/>
      <c r="M82" s="962"/>
      <c r="N82" s="962"/>
      <c r="O82" s="963"/>
      <c r="P82" s="26"/>
      <c r="Q82" s="27"/>
      <c r="R82" s="27" t="s">
        <v>1248</v>
      </c>
      <c r="S82" s="27"/>
      <c r="T82" s="27"/>
      <c r="U82" s="27"/>
      <c r="V82" s="27"/>
      <c r="W82" s="27"/>
      <c r="X82" s="27"/>
      <c r="Y82" s="27"/>
      <c r="Z82" s="27"/>
      <c r="AA82" s="27"/>
      <c r="AB82" s="27"/>
      <c r="AC82" s="27"/>
      <c r="AD82" s="27"/>
      <c r="AE82" s="27"/>
      <c r="AF82" s="27"/>
      <c r="AG82" s="27"/>
      <c r="AH82" s="27"/>
      <c r="AI82" s="27"/>
      <c r="AJ82" s="27"/>
      <c r="AK82" s="27"/>
      <c r="AL82" s="27"/>
      <c r="AM82" s="27"/>
      <c r="AN82" s="27"/>
      <c r="AO82" s="27"/>
      <c r="AP82" s="28"/>
    </row>
    <row r="83" spans="1:42" ht="15" customHeight="1" x14ac:dyDescent="0.25">
      <c r="B83" s="961"/>
      <c r="C83" s="962"/>
      <c r="D83" s="962"/>
      <c r="E83" s="962"/>
      <c r="F83" s="962"/>
      <c r="G83" s="962"/>
      <c r="H83" s="962"/>
      <c r="I83" s="962"/>
      <c r="J83" s="962"/>
      <c r="K83" s="962"/>
      <c r="L83" s="962"/>
      <c r="M83" s="962"/>
      <c r="N83" s="962"/>
      <c r="O83" s="963"/>
      <c r="P83" s="26"/>
      <c r="Q83" s="27"/>
      <c r="R83" s="27" t="s">
        <v>1249</v>
      </c>
      <c r="S83" s="27"/>
      <c r="T83" s="27"/>
      <c r="U83" s="27"/>
      <c r="V83" s="27"/>
      <c r="W83" s="27"/>
      <c r="X83" s="27"/>
      <c r="Y83" s="27"/>
      <c r="Z83" s="27"/>
      <c r="AA83" s="27"/>
      <c r="AB83" s="27"/>
      <c r="AC83" s="27"/>
      <c r="AD83" s="27"/>
      <c r="AE83" s="27"/>
      <c r="AF83" s="27"/>
      <c r="AG83" s="27"/>
      <c r="AH83" s="27"/>
      <c r="AI83" s="27"/>
      <c r="AJ83" s="27"/>
      <c r="AK83" s="27"/>
      <c r="AL83" s="27"/>
      <c r="AM83" s="27"/>
      <c r="AN83" s="27"/>
      <c r="AO83" s="27"/>
      <c r="AP83" s="28"/>
    </row>
    <row r="84" spans="1:42" ht="15" customHeight="1" x14ac:dyDescent="0.25">
      <c r="B84" s="961"/>
      <c r="C84" s="962"/>
      <c r="D84" s="962"/>
      <c r="E84" s="962"/>
      <c r="F84" s="962"/>
      <c r="G84" s="962"/>
      <c r="H84" s="962"/>
      <c r="I84" s="962"/>
      <c r="J84" s="962"/>
      <c r="K84" s="962"/>
      <c r="L84" s="962"/>
      <c r="M84" s="962"/>
      <c r="N84" s="962"/>
      <c r="O84" s="963"/>
      <c r="P84" s="26"/>
      <c r="Q84" s="27"/>
      <c r="R84" s="27" t="s">
        <v>1138</v>
      </c>
      <c r="S84" s="27"/>
      <c r="T84" s="27"/>
      <c r="U84" s="27"/>
      <c r="V84" s="27"/>
      <c r="W84" s="27"/>
      <c r="X84" s="27"/>
      <c r="Y84" s="27"/>
      <c r="Z84" s="27"/>
      <c r="AA84" s="27"/>
      <c r="AB84" s="27"/>
      <c r="AC84" s="27"/>
      <c r="AD84" s="27"/>
      <c r="AE84" s="27"/>
      <c r="AF84" s="27"/>
      <c r="AG84" s="27"/>
      <c r="AH84" s="27"/>
      <c r="AI84" s="27"/>
      <c r="AJ84" s="27"/>
      <c r="AK84" s="27"/>
      <c r="AL84" s="27"/>
      <c r="AM84" s="27"/>
      <c r="AN84" s="27"/>
      <c r="AO84" s="27"/>
      <c r="AP84" s="28"/>
    </row>
    <row r="85" spans="1:42" ht="15" customHeight="1" x14ac:dyDescent="0.25">
      <c r="B85" s="961"/>
      <c r="C85" s="962"/>
      <c r="D85" s="962"/>
      <c r="E85" s="962"/>
      <c r="F85" s="962"/>
      <c r="G85" s="962"/>
      <c r="H85" s="962"/>
      <c r="I85" s="962"/>
      <c r="J85" s="962"/>
      <c r="K85" s="962"/>
      <c r="L85" s="962"/>
      <c r="M85" s="962"/>
      <c r="N85" s="962"/>
      <c r="O85" s="963"/>
      <c r="P85" s="26"/>
      <c r="Q85" s="27"/>
      <c r="R85" s="27" t="s">
        <v>1250</v>
      </c>
      <c r="S85" s="27"/>
      <c r="T85" s="27"/>
      <c r="U85" s="27"/>
      <c r="V85" s="27"/>
      <c r="W85" s="27"/>
      <c r="X85" s="27"/>
      <c r="Y85" s="27"/>
      <c r="Z85" s="27"/>
      <c r="AA85" s="27"/>
      <c r="AB85" s="27"/>
      <c r="AC85" s="27"/>
      <c r="AD85" s="27"/>
      <c r="AE85" s="27"/>
      <c r="AF85" s="27"/>
      <c r="AG85" s="27"/>
      <c r="AH85" s="27"/>
      <c r="AI85" s="27"/>
      <c r="AJ85" s="27"/>
      <c r="AK85" s="27"/>
      <c r="AL85" s="27"/>
      <c r="AM85" s="27"/>
      <c r="AN85" s="27"/>
      <c r="AO85" s="27"/>
      <c r="AP85" s="28"/>
    </row>
    <row r="86" spans="1:42" ht="19.95" customHeight="1" x14ac:dyDescent="0.25">
      <c r="B86" s="961"/>
      <c r="C86" s="962"/>
      <c r="D86" s="962"/>
      <c r="E86" s="962"/>
      <c r="F86" s="962"/>
      <c r="G86" s="962"/>
      <c r="H86" s="962"/>
      <c r="I86" s="962"/>
      <c r="J86" s="962"/>
      <c r="K86" s="962"/>
      <c r="L86" s="962"/>
      <c r="M86" s="962"/>
      <c r="N86" s="962"/>
      <c r="O86" s="963"/>
      <c r="P86" s="26"/>
      <c r="Q86" s="27"/>
      <c r="R86" s="27" t="s">
        <v>1251</v>
      </c>
      <c r="S86" s="27"/>
      <c r="T86" s="27"/>
      <c r="U86" s="27"/>
      <c r="V86" s="27"/>
      <c r="W86" s="27"/>
      <c r="X86" s="27"/>
      <c r="Y86" s="27"/>
      <c r="Z86" s="27"/>
      <c r="AA86" s="27"/>
      <c r="AB86" s="27"/>
      <c r="AC86" s="27"/>
      <c r="AD86" s="27"/>
      <c r="AE86" s="27"/>
      <c r="AF86" s="27"/>
      <c r="AG86" s="27"/>
      <c r="AH86" s="27"/>
      <c r="AI86" s="27"/>
      <c r="AJ86" s="27"/>
      <c r="AK86" s="27"/>
      <c r="AL86" s="27"/>
      <c r="AM86" s="27"/>
      <c r="AN86" s="27"/>
      <c r="AO86" s="27"/>
      <c r="AP86" s="28"/>
    </row>
    <row r="87" spans="1:42" ht="19.95" customHeight="1" x14ac:dyDescent="0.25">
      <c r="B87" s="961"/>
      <c r="C87" s="962"/>
      <c r="D87" s="962"/>
      <c r="E87" s="962"/>
      <c r="F87" s="962"/>
      <c r="G87" s="962"/>
      <c r="H87" s="962"/>
      <c r="I87" s="962"/>
      <c r="J87" s="962"/>
      <c r="K87" s="962"/>
      <c r="L87" s="962"/>
      <c r="M87" s="962"/>
      <c r="N87" s="962"/>
      <c r="O87" s="963"/>
      <c r="P87" s="26" t="s">
        <v>1139</v>
      </c>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8"/>
    </row>
    <row r="88" spans="1:42" ht="19.95" customHeight="1" x14ac:dyDescent="0.25">
      <c r="B88" s="961"/>
      <c r="C88" s="962"/>
      <c r="D88" s="962"/>
      <c r="E88" s="962"/>
      <c r="F88" s="962"/>
      <c r="G88" s="962"/>
      <c r="H88" s="962"/>
      <c r="I88" s="962"/>
      <c r="J88" s="962"/>
      <c r="K88" s="962"/>
      <c r="L88" s="962"/>
      <c r="M88" s="962"/>
      <c r="N88" s="962"/>
      <c r="O88" s="963"/>
      <c r="P88" s="26"/>
      <c r="Q88" s="27"/>
      <c r="R88" s="27" t="s">
        <v>1252</v>
      </c>
      <c r="S88" s="27"/>
      <c r="T88" s="27"/>
      <c r="U88" s="27"/>
      <c r="V88" s="27"/>
      <c r="W88" s="27"/>
      <c r="X88" s="27"/>
      <c r="Y88" s="27"/>
      <c r="Z88" s="27"/>
      <c r="AA88" s="27"/>
      <c r="AB88" s="27"/>
      <c r="AC88" s="27"/>
      <c r="AD88" s="27"/>
      <c r="AE88" s="27"/>
      <c r="AF88" s="27"/>
      <c r="AG88" s="27"/>
      <c r="AH88" s="27"/>
      <c r="AI88" s="27"/>
      <c r="AJ88" s="27"/>
      <c r="AK88" s="27"/>
      <c r="AL88" s="27"/>
      <c r="AM88" s="27"/>
      <c r="AN88" s="27"/>
      <c r="AO88" s="27"/>
      <c r="AP88" s="28"/>
    </row>
    <row r="89" spans="1:42" ht="19.95" customHeight="1" thickBot="1" x14ac:dyDescent="0.3">
      <c r="B89" s="1081"/>
      <c r="C89" s="1082"/>
      <c r="D89" s="1082"/>
      <c r="E89" s="1082"/>
      <c r="F89" s="1082"/>
      <c r="G89" s="1082"/>
      <c r="H89" s="1082"/>
      <c r="I89" s="1082"/>
      <c r="J89" s="1082"/>
      <c r="K89" s="1082"/>
      <c r="L89" s="1082"/>
      <c r="M89" s="1082"/>
      <c r="N89" s="1082"/>
      <c r="O89" s="1083"/>
      <c r="P89" s="193"/>
      <c r="Q89" s="139"/>
      <c r="R89" s="139" t="s">
        <v>36</v>
      </c>
      <c r="S89" s="139"/>
      <c r="T89" s="139"/>
      <c r="U89" s="139"/>
      <c r="V89" s="139"/>
      <c r="W89" s="139"/>
      <c r="X89" s="139"/>
      <c r="Y89" s="139"/>
      <c r="Z89" s="139"/>
      <c r="AA89" s="139"/>
      <c r="AB89" s="139"/>
      <c r="AC89" s="139"/>
      <c r="AD89" s="139"/>
      <c r="AE89" s="139"/>
      <c r="AF89" s="139"/>
      <c r="AG89" s="139"/>
      <c r="AH89" s="139"/>
      <c r="AI89" s="139"/>
      <c r="AJ89" s="139"/>
      <c r="AK89" s="139"/>
      <c r="AL89" s="139"/>
      <c r="AM89" s="139"/>
      <c r="AN89" s="139"/>
      <c r="AO89" s="139"/>
      <c r="AP89" s="140"/>
    </row>
    <row r="90" spans="1:42" ht="15" customHeight="1" x14ac:dyDescent="0.25">
      <c r="B90" s="365" t="s">
        <v>99</v>
      </c>
      <c r="C90" s="365" t="s">
        <v>1562</v>
      </c>
      <c r="D90" s="365"/>
      <c r="E90" s="365"/>
      <c r="F90" s="365"/>
      <c r="G90" s="365"/>
      <c r="H90" s="365"/>
      <c r="I90" s="365"/>
      <c r="J90" s="365"/>
      <c r="K90" s="365"/>
      <c r="L90" s="365"/>
      <c r="M90" s="365"/>
      <c r="N90" s="365"/>
    </row>
    <row r="91" spans="1:42" ht="15" customHeight="1" x14ac:dyDescent="0.25">
      <c r="B91" s="3"/>
      <c r="C91" s="3" t="s">
        <v>1125</v>
      </c>
      <c r="D91" s="3"/>
      <c r="E91" s="3"/>
      <c r="F91" s="3"/>
      <c r="G91" s="3"/>
      <c r="H91" s="3"/>
      <c r="I91" s="3"/>
      <c r="J91" s="3"/>
      <c r="K91" s="3"/>
      <c r="L91" s="3"/>
      <c r="M91" s="3"/>
      <c r="N91" s="3"/>
    </row>
    <row r="92" spans="1:42" ht="18" customHeight="1" x14ac:dyDescent="0.25">
      <c r="B92" s="3"/>
      <c r="C92" s="3"/>
      <c r="D92" s="3" t="s">
        <v>1563</v>
      </c>
      <c r="E92" s="3"/>
      <c r="F92" s="3"/>
      <c r="G92" s="3"/>
      <c r="H92" s="3"/>
      <c r="I92" s="3"/>
      <c r="J92" s="3"/>
      <c r="K92" s="3"/>
      <c r="L92" s="3"/>
      <c r="M92" s="3"/>
      <c r="N92" s="3"/>
    </row>
    <row r="93" spans="1:42" ht="18" customHeight="1" x14ac:dyDescent="0.25">
      <c r="B93" s="3"/>
      <c r="C93" s="3"/>
      <c r="D93" s="3" t="s">
        <v>1564</v>
      </c>
      <c r="E93" s="3"/>
      <c r="F93" s="3"/>
      <c r="G93" s="3"/>
      <c r="H93" s="3"/>
      <c r="I93" s="3"/>
      <c r="J93" s="3"/>
      <c r="K93" s="3"/>
      <c r="L93" s="3"/>
      <c r="M93" s="3"/>
      <c r="N93" s="3"/>
    </row>
    <row r="94" spans="1:42" ht="19.95" customHeight="1" x14ac:dyDescent="0.25"/>
    <row r="95" spans="1:42" ht="19.95" customHeight="1" x14ac:dyDescent="0.25">
      <c r="A95" t="s">
        <v>1393</v>
      </c>
    </row>
    <row r="96" spans="1:42" ht="18" customHeight="1" x14ac:dyDescent="0.25">
      <c r="A96" t="s">
        <v>1394</v>
      </c>
      <c r="B96" s="3"/>
    </row>
    <row r="97" spans="1:42" ht="18" customHeight="1" thickBot="1" x14ac:dyDescent="0.3">
      <c r="A97" t="s">
        <v>182</v>
      </c>
      <c r="B97" s="3"/>
    </row>
    <row r="98" spans="1:42" ht="19.95" customHeight="1" x14ac:dyDescent="0.25">
      <c r="B98" s="1249" t="s">
        <v>1395</v>
      </c>
      <c r="C98" s="1192"/>
      <c r="D98" s="1192"/>
      <c r="E98" s="1192"/>
      <c r="F98" s="1192"/>
      <c r="G98" s="1192"/>
      <c r="H98" s="1192"/>
      <c r="I98" s="1192"/>
      <c r="J98" s="1192"/>
      <c r="K98" s="1192"/>
      <c r="L98" s="1192"/>
      <c r="M98" s="1192"/>
      <c r="N98" s="1192"/>
      <c r="O98" s="1250"/>
      <c r="P98" s="1211" t="s">
        <v>1396</v>
      </c>
      <c r="Q98" s="1212"/>
      <c r="R98" s="1212"/>
      <c r="S98" s="1239"/>
      <c r="T98" s="159"/>
      <c r="U98" s="135"/>
      <c r="V98" s="135" t="s">
        <v>1459</v>
      </c>
      <c r="W98" s="135"/>
      <c r="X98" s="135"/>
      <c r="Y98" s="135"/>
      <c r="Z98" s="135"/>
      <c r="AA98" s="135"/>
      <c r="AB98" s="135"/>
      <c r="AC98" s="135"/>
      <c r="AD98" s="135"/>
      <c r="AE98" s="135"/>
      <c r="AF98" s="135" t="s">
        <v>1462</v>
      </c>
      <c r="AG98" s="135"/>
      <c r="AH98" s="135"/>
      <c r="AI98" s="135"/>
      <c r="AJ98" s="135"/>
      <c r="AK98" s="135"/>
      <c r="AL98" s="135"/>
      <c r="AM98" s="135"/>
      <c r="AN98" s="135"/>
      <c r="AO98" s="135"/>
      <c r="AP98" s="136"/>
    </row>
    <row r="99" spans="1:42" ht="19.95" customHeight="1" x14ac:dyDescent="0.25">
      <c r="B99" s="947"/>
      <c r="C99" s="948"/>
      <c r="D99" s="948"/>
      <c r="E99" s="948"/>
      <c r="F99" s="948"/>
      <c r="G99" s="948"/>
      <c r="H99" s="948"/>
      <c r="I99" s="948"/>
      <c r="J99" s="948"/>
      <c r="K99" s="948"/>
      <c r="L99" s="948"/>
      <c r="M99" s="948"/>
      <c r="N99" s="948"/>
      <c r="O99" s="949"/>
      <c r="P99" s="1240"/>
      <c r="Q99" s="1241"/>
      <c r="R99" s="1241"/>
      <c r="S99" s="1242"/>
      <c r="T99" s="26"/>
      <c r="U99" s="27"/>
      <c r="V99" t="s">
        <v>1460</v>
      </c>
      <c r="W99" s="27"/>
      <c r="X99" s="27"/>
      <c r="Y99" s="27"/>
      <c r="Z99" s="27"/>
      <c r="AA99" s="27"/>
      <c r="AB99" s="27"/>
      <c r="AC99" s="27"/>
      <c r="AD99" s="27"/>
      <c r="AE99" s="27"/>
      <c r="AF99" s="27" t="s">
        <v>1463</v>
      </c>
      <c r="AG99" s="27"/>
      <c r="AH99" s="27"/>
      <c r="AI99" s="27"/>
      <c r="AJ99" s="27"/>
      <c r="AK99" s="27"/>
      <c r="AL99" s="27"/>
      <c r="AM99" s="27"/>
      <c r="AN99" s="27"/>
      <c r="AO99" s="27"/>
      <c r="AP99" s="28"/>
    </row>
    <row r="100" spans="1:42" ht="19.95" customHeight="1" x14ac:dyDescent="0.25">
      <c r="B100" s="947"/>
      <c r="C100" s="948"/>
      <c r="D100" s="948"/>
      <c r="E100" s="948"/>
      <c r="F100" s="948"/>
      <c r="G100" s="948"/>
      <c r="H100" s="948"/>
      <c r="I100" s="948"/>
      <c r="J100" s="948"/>
      <c r="K100" s="948"/>
      <c r="L100" s="948"/>
      <c r="M100" s="948"/>
      <c r="N100" s="948"/>
      <c r="O100" s="949"/>
      <c r="P100" s="1240"/>
      <c r="Q100" s="1241"/>
      <c r="R100" s="1241"/>
      <c r="S100" s="1242"/>
      <c r="T100" s="26"/>
      <c r="U100" s="27"/>
      <c r="V100" s="27" t="s">
        <v>1461</v>
      </c>
      <c r="W100" s="27"/>
      <c r="X100" s="27"/>
      <c r="Y100" s="27"/>
      <c r="Z100" s="27"/>
      <c r="AA100" s="27"/>
      <c r="AB100" s="27"/>
      <c r="AC100" s="27"/>
      <c r="AD100" s="27"/>
      <c r="AE100" s="27"/>
      <c r="AF100" s="27"/>
      <c r="AG100" s="27"/>
      <c r="AH100" s="27"/>
      <c r="AI100" s="27"/>
      <c r="AJ100" s="27"/>
      <c r="AK100" s="27"/>
      <c r="AL100" s="27"/>
      <c r="AM100" s="27"/>
      <c r="AN100" s="27"/>
      <c r="AO100" s="27"/>
      <c r="AP100" s="28"/>
    </row>
    <row r="101" spans="1:42" ht="19.95" customHeight="1" x14ac:dyDescent="0.25">
      <c r="B101" s="947"/>
      <c r="C101" s="948"/>
      <c r="D101" s="948"/>
      <c r="E101" s="948"/>
      <c r="F101" s="948"/>
      <c r="G101" s="948"/>
      <c r="H101" s="948"/>
      <c r="I101" s="948"/>
      <c r="J101" s="948"/>
      <c r="K101" s="948"/>
      <c r="L101" s="948"/>
      <c r="M101" s="948"/>
      <c r="N101" s="948"/>
      <c r="O101" s="949"/>
      <c r="P101" s="1240"/>
      <c r="Q101" s="1241"/>
      <c r="R101" s="1241"/>
      <c r="S101" s="1242"/>
      <c r="T101" s="27"/>
      <c r="U101" s="27"/>
      <c r="V101" s="27" t="s">
        <v>1281</v>
      </c>
      <c r="W101" s="27"/>
      <c r="X101" s="27"/>
      <c r="Y101" s="27"/>
      <c r="Z101" s="27"/>
      <c r="AA101" s="27"/>
      <c r="AB101" s="27"/>
      <c r="AC101" s="27"/>
      <c r="AD101" s="27"/>
      <c r="AE101" s="27"/>
      <c r="AF101" s="27"/>
      <c r="AG101" s="27"/>
      <c r="AH101" s="27"/>
      <c r="AI101" s="27"/>
      <c r="AJ101" s="27"/>
      <c r="AK101" s="27"/>
      <c r="AL101" s="27"/>
      <c r="AM101" s="27"/>
      <c r="AN101" s="27"/>
      <c r="AO101" s="27"/>
      <c r="AP101" s="28"/>
    </row>
    <row r="102" spans="1:42" ht="4.95" customHeight="1" x14ac:dyDescent="0.25">
      <c r="B102" s="947"/>
      <c r="C102" s="948"/>
      <c r="D102" s="948"/>
      <c r="E102" s="948"/>
      <c r="F102" s="948"/>
      <c r="G102" s="948"/>
      <c r="H102" s="948"/>
      <c r="I102" s="948"/>
      <c r="J102" s="948"/>
      <c r="K102" s="948"/>
      <c r="L102" s="948"/>
      <c r="M102" s="948"/>
      <c r="N102" s="948"/>
      <c r="O102" s="949"/>
      <c r="P102" s="1214"/>
      <c r="Q102" s="1215"/>
      <c r="R102" s="1215"/>
      <c r="S102" s="1243"/>
      <c r="T102" s="29"/>
      <c r="U102" s="30"/>
      <c r="V102" s="30"/>
      <c r="W102" s="30"/>
      <c r="X102" s="30"/>
      <c r="Y102" s="30"/>
      <c r="Z102" s="30"/>
      <c r="AA102" s="30"/>
      <c r="AB102" s="30"/>
      <c r="AC102" s="30"/>
      <c r="AD102" s="30"/>
      <c r="AE102" s="30"/>
      <c r="AF102" s="30"/>
      <c r="AG102" s="30"/>
      <c r="AH102" s="30"/>
      <c r="AI102" s="30"/>
      <c r="AJ102" s="30"/>
      <c r="AK102" s="30"/>
      <c r="AL102" s="30"/>
      <c r="AM102" s="30"/>
      <c r="AN102" s="30"/>
      <c r="AO102" s="30"/>
      <c r="AP102" s="31"/>
    </row>
    <row r="103" spans="1:42" ht="19.95" customHeight="1" x14ac:dyDescent="0.25">
      <c r="B103" s="947"/>
      <c r="C103" s="948"/>
      <c r="D103" s="948"/>
      <c r="E103" s="948"/>
      <c r="F103" s="948"/>
      <c r="G103" s="948"/>
      <c r="H103" s="948"/>
      <c r="I103" s="948"/>
      <c r="J103" s="948"/>
      <c r="K103" s="948"/>
      <c r="L103" s="948"/>
      <c r="M103" s="948"/>
      <c r="N103" s="948"/>
      <c r="O103" s="949"/>
      <c r="P103" s="1217" t="s">
        <v>1397</v>
      </c>
      <c r="Q103" s="1218"/>
      <c r="R103" s="1218"/>
      <c r="S103" s="1244"/>
      <c r="T103" s="314"/>
      <c r="U103" s="5"/>
      <c r="V103" s="5" t="s">
        <v>1464</v>
      </c>
      <c r="W103" s="5"/>
      <c r="X103" s="5"/>
      <c r="Y103" s="5"/>
      <c r="Z103" s="5"/>
      <c r="AA103" s="5"/>
      <c r="AB103" s="5"/>
      <c r="AC103" s="5"/>
      <c r="AD103" s="348"/>
      <c r="AE103" s="5"/>
      <c r="AF103" s="5" t="s">
        <v>1467</v>
      </c>
      <c r="AG103" s="5"/>
      <c r="AH103" s="5"/>
      <c r="AI103" s="348"/>
      <c r="AJ103" s="5"/>
      <c r="AK103" s="5"/>
      <c r="AL103" s="5"/>
      <c r="AM103" s="5"/>
      <c r="AN103" s="5"/>
      <c r="AO103" s="5"/>
      <c r="AP103" s="6"/>
    </row>
    <row r="104" spans="1:42" ht="19.95" customHeight="1" x14ac:dyDescent="0.25">
      <c r="B104" s="947"/>
      <c r="C104" s="948"/>
      <c r="D104" s="948"/>
      <c r="E104" s="948"/>
      <c r="F104" s="948"/>
      <c r="G104" s="948"/>
      <c r="H104" s="948"/>
      <c r="I104" s="948"/>
      <c r="J104" s="948"/>
      <c r="K104" s="948"/>
      <c r="L104" s="948"/>
      <c r="M104" s="948"/>
      <c r="N104" s="948"/>
      <c r="O104" s="949"/>
      <c r="P104" s="1245"/>
      <c r="Q104" s="1246"/>
      <c r="R104" s="1246"/>
      <c r="S104" s="1247"/>
      <c r="T104" s="27"/>
      <c r="U104" s="27"/>
      <c r="V104" s="27" t="s">
        <v>1465</v>
      </c>
      <c r="W104" s="27"/>
      <c r="X104" s="27"/>
      <c r="Y104" s="27"/>
      <c r="Z104" s="27"/>
      <c r="AA104" s="27"/>
      <c r="AB104" s="27"/>
      <c r="AC104" s="27"/>
      <c r="AD104" s="27"/>
      <c r="AE104" s="27"/>
      <c r="AF104" s="27" t="s">
        <v>1468</v>
      </c>
      <c r="AG104" s="27"/>
      <c r="AH104" s="27"/>
      <c r="AI104" s="27"/>
      <c r="AJ104" s="27"/>
      <c r="AK104" s="27"/>
      <c r="AL104" s="27"/>
      <c r="AM104" s="27"/>
      <c r="AN104" s="27"/>
      <c r="AO104" s="27"/>
      <c r="AP104" s="28"/>
    </row>
    <row r="105" spans="1:42" ht="19.95" customHeight="1" x14ac:dyDescent="0.25">
      <c r="B105" s="947"/>
      <c r="C105" s="948"/>
      <c r="D105" s="948"/>
      <c r="E105" s="948"/>
      <c r="F105" s="948"/>
      <c r="G105" s="948"/>
      <c r="H105" s="948"/>
      <c r="I105" s="948"/>
      <c r="J105" s="948"/>
      <c r="K105" s="948"/>
      <c r="L105" s="948"/>
      <c r="M105" s="948"/>
      <c r="N105" s="948"/>
      <c r="O105" s="949"/>
      <c r="P105" s="1245"/>
      <c r="Q105" s="1246"/>
      <c r="R105" s="1246"/>
      <c r="S105" s="1247"/>
      <c r="T105" s="27"/>
      <c r="U105" s="27"/>
      <c r="V105" s="27" t="s">
        <v>1466</v>
      </c>
      <c r="W105" s="27"/>
      <c r="X105" s="27"/>
      <c r="Y105" s="27"/>
      <c r="Z105" s="27"/>
      <c r="AA105" s="27"/>
      <c r="AB105" s="27"/>
      <c r="AC105" s="27"/>
      <c r="AD105" s="27"/>
      <c r="AE105" s="27"/>
      <c r="AF105" s="27"/>
      <c r="AG105" s="27"/>
      <c r="AH105" s="27"/>
      <c r="AI105" s="27"/>
      <c r="AJ105" s="27"/>
      <c r="AK105" s="27"/>
      <c r="AL105" s="27"/>
      <c r="AM105" s="27"/>
      <c r="AN105" s="27"/>
      <c r="AO105" s="27"/>
      <c r="AP105" s="28"/>
    </row>
    <row r="106" spans="1:42" ht="19.95" customHeight="1" x14ac:dyDescent="0.25">
      <c r="B106" s="1155"/>
      <c r="C106" s="1018"/>
      <c r="D106" s="1018"/>
      <c r="E106" s="1018"/>
      <c r="F106" s="1018"/>
      <c r="G106" s="1018"/>
      <c r="H106" s="1018"/>
      <c r="I106" s="1018"/>
      <c r="J106" s="1018"/>
      <c r="K106" s="1018"/>
      <c r="L106" s="1018"/>
      <c r="M106" s="1018"/>
      <c r="N106" s="1018"/>
      <c r="O106" s="1156"/>
      <c r="P106" s="1220"/>
      <c r="Q106" s="1221"/>
      <c r="R106" s="1221"/>
      <c r="S106" s="1248"/>
      <c r="T106" s="27"/>
      <c r="U106" s="27"/>
      <c r="V106" s="30" t="s">
        <v>1281</v>
      </c>
      <c r="W106" s="27"/>
      <c r="X106" s="27"/>
      <c r="Y106" s="27"/>
      <c r="Z106" s="27"/>
      <c r="AA106" s="27"/>
      <c r="AB106" s="27"/>
      <c r="AC106" s="27"/>
      <c r="AD106" s="27"/>
      <c r="AE106" s="27"/>
      <c r="AF106" s="27"/>
      <c r="AG106" s="27"/>
      <c r="AH106" s="27"/>
      <c r="AI106" s="27"/>
      <c r="AJ106" s="27"/>
      <c r="AK106" s="27"/>
      <c r="AL106" s="27"/>
      <c r="AM106" s="27"/>
      <c r="AN106" s="27"/>
      <c r="AO106" s="27"/>
      <c r="AP106" s="28"/>
    </row>
    <row r="107" spans="1:42" ht="19.95" customHeight="1" x14ac:dyDescent="0.25">
      <c r="B107" s="975" t="s">
        <v>1595</v>
      </c>
      <c r="C107" s="976"/>
      <c r="D107" s="976"/>
      <c r="E107" s="976"/>
      <c r="F107" s="976"/>
      <c r="G107" s="976"/>
      <c r="H107" s="976"/>
      <c r="I107" s="976"/>
      <c r="J107" s="976"/>
      <c r="K107" s="976"/>
      <c r="L107" s="976"/>
      <c r="M107" s="976"/>
      <c r="N107" s="976"/>
      <c r="O107" s="977"/>
      <c r="P107" s="209"/>
      <c r="Q107" s="27"/>
      <c r="R107" s="27" t="s">
        <v>1140</v>
      </c>
      <c r="S107" s="27"/>
      <c r="T107" s="5"/>
      <c r="U107" s="5"/>
      <c r="V107" s="5"/>
      <c r="W107" s="5"/>
      <c r="X107" s="5"/>
      <c r="Y107" s="5"/>
      <c r="Z107" s="5"/>
      <c r="AA107" s="5"/>
      <c r="AB107" s="5"/>
      <c r="AC107" s="5"/>
      <c r="AD107" s="5"/>
      <c r="AE107" s="5"/>
      <c r="AF107" s="5"/>
      <c r="AG107" s="5"/>
      <c r="AH107" s="5"/>
      <c r="AI107" s="5"/>
      <c r="AJ107" s="5"/>
      <c r="AK107" s="5"/>
      <c r="AL107" s="5"/>
      <c r="AM107" s="5"/>
      <c r="AN107" s="5"/>
      <c r="AO107" s="5"/>
      <c r="AP107" s="6"/>
    </row>
    <row r="108" spans="1:42" ht="15" customHeight="1" x14ac:dyDescent="0.25">
      <c r="B108" s="961"/>
      <c r="C108" s="962"/>
      <c r="D108" s="962"/>
      <c r="E108" s="962"/>
      <c r="F108" s="962"/>
      <c r="G108" s="962"/>
      <c r="H108" s="962"/>
      <c r="I108" s="962"/>
      <c r="J108" s="962"/>
      <c r="K108" s="962"/>
      <c r="L108" s="962"/>
      <c r="M108" s="962"/>
      <c r="N108" s="962"/>
      <c r="O108" s="963"/>
      <c r="P108" s="26"/>
      <c r="Q108" s="27"/>
      <c r="R108" s="27" t="s">
        <v>1253</v>
      </c>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8"/>
    </row>
    <row r="109" spans="1:42" ht="19.95" customHeight="1" x14ac:dyDescent="0.25">
      <c r="B109" s="961"/>
      <c r="C109" s="962"/>
      <c r="D109" s="962"/>
      <c r="E109" s="962"/>
      <c r="F109" s="962"/>
      <c r="G109" s="962"/>
      <c r="H109" s="962"/>
      <c r="I109" s="962"/>
      <c r="J109" s="962"/>
      <c r="K109" s="962"/>
      <c r="L109" s="962"/>
      <c r="M109" s="962"/>
      <c r="N109" s="962"/>
      <c r="O109" s="963"/>
      <c r="P109" s="26"/>
      <c r="Q109" s="27"/>
      <c r="R109" s="27" t="s">
        <v>1258</v>
      </c>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8"/>
    </row>
    <row r="110" spans="1:42" ht="19.95" customHeight="1" x14ac:dyDescent="0.25">
      <c r="B110" s="961"/>
      <c r="C110" s="962"/>
      <c r="D110" s="962"/>
      <c r="E110" s="962"/>
      <c r="F110" s="962"/>
      <c r="G110" s="962"/>
      <c r="H110" s="962"/>
      <c r="I110" s="962"/>
      <c r="J110" s="962"/>
      <c r="K110" s="962"/>
      <c r="L110" s="962"/>
      <c r="M110" s="962"/>
      <c r="N110" s="962"/>
      <c r="O110" s="963"/>
      <c r="P110" s="26" t="s">
        <v>1587</v>
      </c>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c r="AN110" s="27"/>
      <c r="AO110" s="27"/>
      <c r="AP110" s="28"/>
    </row>
    <row r="111" spans="1:42" ht="15" customHeight="1" x14ac:dyDescent="0.25">
      <c r="B111" s="961"/>
      <c r="C111" s="962"/>
      <c r="D111" s="962"/>
      <c r="E111" s="962"/>
      <c r="F111" s="962"/>
      <c r="G111" s="962"/>
      <c r="H111" s="962"/>
      <c r="I111" s="962"/>
      <c r="J111" s="962"/>
      <c r="K111" s="962"/>
      <c r="L111" s="962"/>
      <c r="M111" s="962"/>
      <c r="N111" s="962"/>
      <c r="O111" s="963"/>
      <c r="P111" s="26"/>
      <c r="Q111" s="27" t="s">
        <v>1141</v>
      </c>
      <c r="R111" s="27"/>
      <c r="S111" s="27" t="s">
        <v>1144</v>
      </c>
      <c r="T111" s="27"/>
      <c r="U111" s="27"/>
      <c r="V111" s="27"/>
      <c r="W111" s="27"/>
      <c r="X111" s="27"/>
      <c r="Y111" s="27"/>
      <c r="Z111" s="27"/>
      <c r="AA111" s="27"/>
      <c r="AB111" s="27"/>
      <c r="AC111" s="27"/>
      <c r="AD111" s="27"/>
      <c r="AE111" s="27"/>
      <c r="AF111" s="27"/>
      <c r="AG111" s="27"/>
      <c r="AH111" s="27"/>
      <c r="AI111" s="27"/>
      <c r="AJ111" s="27"/>
      <c r="AK111" s="27"/>
      <c r="AL111" s="27"/>
      <c r="AM111" s="27"/>
      <c r="AN111" s="27"/>
      <c r="AO111" s="27"/>
      <c r="AP111" s="28"/>
    </row>
    <row r="112" spans="1:42" ht="15" customHeight="1" x14ac:dyDescent="0.25">
      <c r="B112" s="961"/>
      <c r="C112" s="962"/>
      <c r="D112" s="962"/>
      <c r="E112" s="962"/>
      <c r="F112" s="962"/>
      <c r="G112" s="962"/>
      <c r="H112" s="962"/>
      <c r="I112" s="962"/>
      <c r="J112" s="962"/>
      <c r="K112" s="962"/>
      <c r="L112" s="962"/>
      <c r="M112" s="962"/>
      <c r="N112" s="962"/>
      <c r="O112" s="963"/>
      <c r="P112" s="26"/>
      <c r="Q112" s="27"/>
      <c r="R112" s="27"/>
      <c r="S112" s="27" t="s">
        <v>1145</v>
      </c>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8"/>
    </row>
    <row r="113" spans="1:48" ht="15" customHeight="1" x14ac:dyDescent="0.25">
      <c r="B113" s="961"/>
      <c r="C113" s="962"/>
      <c r="D113" s="962"/>
      <c r="E113" s="962"/>
      <c r="F113" s="962"/>
      <c r="G113" s="962"/>
      <c r="H113" s="962"/>
      <c r="I113" s="962"/>
      <c r="J113" s="962"/>
      <c r="K113" s="962"/>
      <c r="L113" s="962"/>
      <c r="M113" s="962"/>
      <c r="N113" s="962"/>
      <c r="O113" s="963"/>
      <c r="P113" s="26"/>
      <c r="Q113" s="27" t="s">
        <v>1142</v>
      </c>
      <c r="R113" s="27"/>
      <c r="S113" s="27" t="s">
        <v>1260</v>
      </c>
      <c r="T113" s="27"/>
      <c r="U113" s="27"/>
      <c r="V113" s="27"/>
      <c r="W113" s="27"/>
      <c r="X113" s="27"/>
      <c r="Y113" s="27"/>
      <c r="Z113" s="27"/>
      <c r="AA113" s="27"/>
      <c r="AB113" s="27"/>
      <c r="AC113" s="27"/>
      <c r="AD113" s="27"/>
      <c r="AE113" s="27"/>
      <c r="AF113" s="27"/>
      <c r="AG113" s="27"/>
      <c r="AH113" s="27"/>
      <c r="AI113" s="27"/>
      <c r="AJ113" s="27"/>
      <c r="AK113" s="27"/>
      <c r="AL113" s="27"/>
      <c r="AM113" s="27"/>
      <c r="AN113" s="27"/>
      <c r="AO113" s="27"/>
      <c r="AP113" s="28"/>
    </row>
    <row r="114" spans="1:48" ht="15" customHeight="1" x14ac:dyDescent="0.25">
      <c r="B114" s="961"/>
      <c r="C114" s="962"/>
      <c r="D114" s="962"/>
      <c r="E114" s="962"/>
      <c r="F114" s="962"/>
      <c r="G114" s="962"/>
      <c r="H114" s="962"/>
      <c r="I114" s="962"/>
      <c r="J114" s="962"/>
      <c r="K114" s="962"/>
      <c r="L114" s="962"/>
      <c r="M114" s="962"/>
      <c r="N114" s="962"/>
      <c r="O114" s="963"/>
      <c r="P114" s="26"/>
      <c r="Q114" s="27"/>
      <c r="R114" s="27"/>
      <c r="S114" s="27" t="s">
        <v>1259</v>
      </c>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8"/>
    </row>
    <row r="115" spans="1:48" ht="15" customHeight="1" x14ac:dyDescent="0.25">
      <c r="B115" s="961"/>
      <c r="C115" s="962"/>
      <c r="D115" s="962"/>
      <c r="E115" s="962"/>
      <c r="F115" s="962"/>
      <c r="G115" s="962"/>
      <c r="H115" s="962"/>
      <c r="I115" s="962"/>
      <c r="J115" s="962"/>
      <c r="K115" s="962"/>
      <c r="L115" s="962"/>
      <c r="M115" s="962"/>
      <c r="N115" s="962"/>
      <c r="O115" s="963"/>
      <c r="P115" s="26"/>
      <c r="Q115" s="27" t="s">
        <v>1143</v>
      </c>
      <c r="R115" s="27"/>
      <c r="S115" s="27" t="s">
        <v>1146</v>
      </c>
      <c r="T115" s="27"/>
      <c r="U115" s="27"/>
      <c r="V115" s="27"/>
      <c r="W115" s="27"/>
      <c r="X115" s="27"/>
      <c r="Y115" s="27"/>
      <c r="Z115" s="27"/>
      <c r="AA115" s="27"/>
      <c r="AB115" s="27"/>
      <c r="AC115" s="27"/>
      <c r="AD115" s="27"/>
      <c r="AE115" s="27"/>
      <c r="AF115" s="27"/>
      <c r="AG115" s="27"/>
      <c r="AH115" s="27"/>
      <c r="AI115" s="27"/>
      <c r="AJ115" s="27"/>
      <c r="AK115" s="27"/>
      <c r="AL115" s="27"/>
      <c r="AM115" s="27"/>
      <c r="AN115" s="27"/>
      <c r="AO115" s="27"/>
      <c r="AP115" s="28"/>
    </row>
    <row r="116" spans="1:48" ht="15" customHeight="1" x14ac:dyDescent="0.25">
      <c r="B116" s="961"/>
      <c r="C116" s="962"/>
      <c r="D116" s="962"/>
      <c r="E116" s="962"/>
      <c r="F116" s="962"/>
      <c r="G116" s="962"/>
      <c r="H116" s="962"/>
      <c r="I116" s="962"/>
      <c r="J116" s="962"/>
      <c r="K116" s="962"/>
      <c r="L116" s="962"/>
      <c r="M116" s="962"/>
      <c r="N116" s="962"/>
      <c r="O116" s="963"/>
      <c r="P116" s="26"/>
      <c r="Q116" s="27"/>
      <c r="R116" s="27"/>
      <c r="S116" s="27" t="s">
        <v>1147</v>
      </c>
      <c r="T116" s="27"/>
      <c r="U116" s="27"/>
      <c r="V116" s="27"/>
      <c r="W116" s="27"/>
      <c r="X116" s="27"/>
      <c r="Y116" s="27"/>
      <c r="Z116" s="27"/>
      <c r="AA116" s="27"/>
      <c r="AB116" s="27"/>
      <c r="AC116" s="27"/>
      <c r="AD116" s="27"/>
      <c r="AE116" s="27"/>
      <c r="AF116" s="27"/>
      <c r="AG116" s="27"/>
      <c r="AH116" s="27"/>
      <c r="AI116" s="27"/>
      <c r="AJ116" s="27"/>
      <c r="AK116" s="27"/>
      <c r="AL116" s="27"/>
      <c r="AM116" s="27"/>
      <c r="AN116" s="27"/>
      <c r="AO116" s="27"/>
      <c r="AP116" s="28"/>
    </row>
    <row r="117" spans="1:48" ht="19.95" customHeight="1" x14ac:dyDescent="0.25">
      <c r="B117" s="961"/>
      <c r="C117" s="962"/>
      <c r="D117" s="962"/>
      <c r="E117" s="962"/>
      <c r="F117" s="962"/>
      <c r="G117" s="962"/>
      <c r="H117" s="962"/>
      <c r="I117" s="962"/>
      <c r="J117" s="962"/>
      <c r="K117" s="962"/>
      <c r="L117" s="962"/>
      <c r="M117" s="962"/>
      <c r="N117" s="962"/>
      <c r="O117" s="963"/>
      <c r="P117" s="26"/>
      <c r="Q117" s="27"/>
      <c r="R117" s="27" t="s">
        <v>1254</v>
      </c>
      <c r="S117" s="27"/>
      <c r="T117" s="27"/>
      <c r="U117" s="27"/>
      <c r="V117" s="27"/>
      <c r="W117" s="27"/>
      <c r="X117" s="27"/>
      <c r="Y117" s="27"/>
      <c r="Z117" s="27"/>
      <c r="AA117" s="27"/>
      <c r="AB117" s="27"/>
      <c r="AC117" s="27"/>
      <c r="AD117" s="27"/>
      <c r="AE117" s="27"/>
      <c r="AF117" s="27"/>
      <c r="AG117" s="27"/>
      <c r="AH117" s="27"/>
      <c r="AI117" s="27"/>
      <c r="AJ117" s="27"/>
      <c r="AK117" s="27"/>
      <c r="AL117" s="27"/>
      <c r="AM117" s="27"/>
      <c r="AN117" s="27"/>
      <c r="AO117" s="27"/>
      <c r="AP117" s="28"/>
    </row>
    <row r="118" spans="1:48" ht="15" customHeight="1" x14ac:dyDescent="0.25">
      <c r="B118" s="961"/>
      <c r="C118" s="962"/>
      <c r="D118" s="962"/>
      <c r="E118" s="962"/>
      <c r="F118" s="962"/>
      <c r="G118" s="962"/>
      <c r="H118" s="962"/>
      <c r="I118" s="962"/>
      <c r="J118" s="962"/>
      <c r="K118" s="962"/>
      <c r="L118" s="962"/>
      <c r="M118" s="962"/>
      <c r="N118" s="962"/>
      <c r="O118" s="963"/>
      <c r="P118" s="26"/>
      <c r="Q118" s="27"/>
      <c r="R118" s="27" t="s">
        <v>1148</v>
      </c>
      <c r="S118" s="27"/>
      <c r="T118" s="27"/>
      <c r="U118" s="27"/>
      <c r="V118" s="27"/>
      <c r="W118" s="27"/>
      <c r="X118" s="27"/>
      <c r="Y118" s="27"/>
      <c r="Z118" s="27"/>
      <c r="AA118" s="27"/>
      <c r="AB118" s="27"/>
      <c r="AC118" s="27"/>
      <c r="AD118" s="27"/>
      <c r="AE118" s="27"/>
      <c r="AF118" s="27"/>
      <c r="AG118" s="27"/>
      <c r="AH118" s="27"/>
      <c r="AI118" s="27"/>
      <c r="AJ118" s="27"/>
      <c r="AK118" s="27"/>
      <c r="AL118" s="27"/>
      <c r="AM118" s="27"/>
      <c r="AN118" s="27"/>
      <c r="AO118" s="27"/>
      <c r="AP118" s="28"/>
    </row>
    <row r="119" spans="1:48" ht="15" customHeight="1" x14ac:dyDescent="0.25">
      <c r="B119" s="961"/>
      <c r="C119" s="962"/>
      <c r="D119" s="962"/>
      <c r="E119" s="962"/>
      <c r="F119" s="962"/>
      <c r="G119" s="962"/>
      <c r="H119" s="962"/>
      <c r="I119" s="962"/>
      <c r="J119" s="962"/>
      <c r="K119" s="962"/>
      <c r="L119" s="962"/>
      <c r="M119" s="962"/>
      <c r="N119" s="962"/>
      <c r="O119" s="963"/>
      <c r="P119" s="26"/>
      <c r="Q119" s="27"/>
      <c r="R119" s="210" t="s">
        <v>1255</v>
      </c>
      <c r="S119" s="27"/>
      <c r="T119" s="27"/>
      <c r="U119" s="27"/>
      <c r="V119" s="27"/>
      <c r="W119" s="27"/>
      <c r="X119" s="27"/>
      <c r="Y119" s="27"/>
      <c r="Z119" s="27"/>
      <c r="AA119" s="27"/>
      <c r="AB119" s="27"/>
      <c r="AC119" s="27"/>
      <c r="AD119" s="27"/>
      <c r="AE119" s="27"/>
      <c r="AF119" s="27"/>
      <c r="AG119" s="27"/>
      <c r="AH119" s="27"/>
      <c r="AI119" s="27"/>
      <c r="AJ119" s="27"/>
      <c r="AK119" s="27"/>
      <c r="AL119" s="27"/>
      <c r="AM119" s="27"/>
      <c r="AN119" s="27"/>
      <c r="AO119" s="27"/>
      <c r="AP119" s="28"/>
    </row>
    <row r="120" spans="1:48" ht="19.95" customHeight="1" thickBot="1" x14ac:dyDescent="0.3">
      <c r="B120" s="1081"/>
      <c r="C120" s="1082"/>
      <c r="D120" s="1082"/>
      <c r="E120" s="1082"/>
      <c r="F120" s="1082"/>
      <c r="G120" s="1082"/>
      <c r="H120" s="1082"/>
      <c r="I120" s="1082"/>
      <c r="J120" s="1082"/>
      <c r="K120" s="1082"/>
      <c r="L120" s="1082"/>
      <c r="M120" s="1082"/>
      <c r="N120" s="1082"/>
      <c r="O120" s="1083"/>
      <c r="P120" s="193"/>
      <c r="Q120" s="139"/>
      <c r="R120" s="139" t="s">
        <v>36</v>
      </c>
      <c r="S120" s="139"/>
      <c r="T120" s="139"/>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40"/>
    </row>
    <row r="121" spans="1:48" ht="18" customHeight="1" x14ac:dyDescent="0.25">
      <c r="C121" s="192"/>
    </row>
    <row r="122" spans="1:48" ht="18" customHeight="1" x14ac:dyDescent="0.25">
      <c r="A122" t="s">
        <v>1403</v>
      </c>
    </row>
    <row r="123" spans="1:48" ht="18" customHeight="1" x14ac:dyDescent="0.25">
      <c r="A123" t="s">
        <v>894</v>
      </c>
      <c r="B123" s="3" t="s">
        <v>1098</v>
      </c>
    </row>
    <row r="124" spans="1:48" ht="18" customHeight="1" x14ac:dyDescent="0.25">
      <c r="B124" s="3" t="s">
        <v>1099</v>
      </c>
    </row>
    <row r="125" spans="1:48" ht="18" customHeight="1" thickBot="1" x14ac:dyDescent="0.3">
      <c r="A125" t="s">
        <v>182</v>
      </c>
    </row>
    <row r="126" spans="1:48" ht="22.1" customHeight="1" x14ac:dyDescent="0.25">
      <c r="B126" s="958" t="s">
        <v>1588</v>
      </c>
      <c r="C126" s="959"/>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59"/>
      <c r="AA126" s="959"/>
      <c r="AB126" s="959"/>
      <c r="AC126" s="1191" t="s">
        <v>1212</v>
      </c>
      <c r="AD126" s="1250"/>
      <c r="AE126" s="921" t="s">
        <v>1358</v>
      </c>
      <c r="AF126" s="922"/>
      <c r="AG126" s="922"/>
      <c r="AH126" s="923"/>
      <c r="AI126" s="1289"/>
      <c r="AJ126" s="1290"/>
      <c r="AK126" s="1290"/>
      <c r="AL126" s="1290"/>
      <c r="AM126" s="1291"/>
      <c r="AN126" s="1208" t="s">
        <v>163</v>
      </c>
      <c r="AO126" s="1209"/>
      <c r="AP126" s="1210"/>
      <c r="AQ126" s="341" t="s">
        <v>1581</v>
      </c>
      <c r="AR126" s="344"/>
      <c r="AS126" s="344"/>
      <c r="AT126" s="344"/>
      <c r="AU126" s="344"/>
      <c r="AV126" s="344"/>
    </row>
    <row r="127" spans="1:48" ht="22.1" customHeight="1" x14ac:dyDescent="0.25">
      <c r="B127" s="961"/>
      <c r="C127" s="962"/>
      <c r="D127" s="962"/>
      <c r="E127" s="962"/>
      <c r="F127" s="962"/>
      <c r="G127" s="962"/>
      <c r="H127" s="962"/>
      <c r="I127" s="962"/>
      <c r="J127" s="962"/>
      <c r="K127" s="962"/>
      <c r="L127" s="962"/>
      <c r="M127" s="962"/>
      <c r="N127" s="962"/>
      <c r="O127" s="962"/>
      <c r="P127" s="962"/>
      <c r="Q127" s="962"/>
      <c r="R127" s="962"/>
      <c r="S127" s="962"/>
      <c r="T127" s="962"/>
      <c r="U127" s="962"/>
      <c r="V127" s="962"/>
      <c r="W127" s="962"/>
      <c r="X127" s="962"/>
      <c r="Y127" s="962"/>
      <c r="Z127" s="962"/>
      <c r="AA127" s="962"/>
      <c r="AB127" s="962"/>
      <c r="AC127" s="1017"/>
      <c r="AD127" s="1156"/>
      <c r="AE127" s="1163" t="s">
        <v>1359</v>
      </c>
      <c r="AF127" s="597"/>
      <c r="AG127" s="597"/>
      <c r="AH127" s="598"/>
      <c r="AI127" s="1283"/>
      <c r="AJ127" s="1284"/>
      <c r="AK127" s="1284"/>
      <c r="AL127" s="1284"/>
      <c r="AM127" s="1285"/>
      <c r="AN127" s="950" t="s">
        <v>163</v>
      </c>
      <c r="AO127" s="951"/>
      <c r="AP127" s="952"/>
      <c r="AQ127" s="342" t="s">
        <v>1582</v>
      </c>
      <c r="AR127" s="343"/>
      <c r="AS127" s="343"/>
      <c r="AT127" s="343"/>
      <c r="AU127" s="343"/>
      <c r="AV127" s="343"/>
    </row>
    <row r="128" spans="1:48" ht="22.1" customHeight="1" x14ac:dyDescent="0.25">
      <c r="B128" s="961"/>
      <c r="C128" s="962"/>
      <c r="D128" s="962"/>
      <c r="E128" s="962"/>
      <c r="F128" s="962"/>
      <c r="G128" s="962"/>
      <c r="H128" s="962"/>
      <c r="I128" s="962"/>
      <c r="J128" s="962"/>
      <c r="K128" s="962"/>
      <c r="L128" s="962"/>
      <c r="M128" s="962"/>
      <c r="N128" s="962"/>
      <c r="O128" s="962"/>
      <c r="P128" s="962"/>
      <c r="Q128" s="962"/>
      <c r="R128" s="962"/>
      <c r="S128" s="962"/>
      <c r="T128" s="962"/>
      <c r="U128" s="962"/>
      <c r="V128" s="962"/>
      <c r="W128" s="962"/>
      <c r="X128" s="962"/>
      <c r="Y128" s="962"/>
      <c r="Z128" s="962"/>
      <c r="AA128" s="962"/>
      <c r="AB128" s="962"/>
      <c r="AC128" s="984" t="s">
        <v>1213</v>
      </c>
      <c r="AD128" s="907"/>
      <c r="AE128" s="1161" t="s">
        <v>1358</v>
      </c>
      <c r="AF128" s="600"/>
      <c r="AG128" s="600"/>
      <c r="AH128" s="601"/>
      <c r="AI128" s="1286"/>
      <c r="AJ128" s="1287"/>
      <c r="AK128" s="1287"/>
      <c r="AL128" s="1287"/>
      <c r="AM128" s="1288"/>
      <c r="AN128" s="953" t="s">
        <v>163</v>
      </c>
      <c r="AO128" s="954"/>
      <c r="AP128" s="955"/>
    </row>
    <row r="129" spans="2:42" ht="22.1" customHeight="1" x14ac:dyDescent="0.25">
      <c r="B129" s="964"/>
      <c r="C129" s="965"/>
      <c r="D129" s="965"/>
      <c r="E129" s="965"/>
      <c r="F129" s="965"/>
      <c r="G129" s="965"/>
      <c r="H129" s="965"/>
      <c r="I129" s="965"/>
      <c r="J129" s="965"/>
      <c r="K129" s="965"/>
      <c r="L129" s="965"/>
      <c r="M129" s="965"/>
      <c r="N129" s="965"/>
      <c r="O129" s="965"/>
      <c r="P129" s="965"/>
      <c r="Q129" s="965"/>
      <c r="R129" s="965"/>
      <c r="S129" s="965"/>
      <c r="T129" s="965"/>
      <c r="U129" s="965"/>
      <c r="V129" s="965"/>
      <c r="W129" s="965"/>
      <c r="X129" s="965"/>
      <c r="Y129" s="965"/>
      <c r="Z129" s="965"/>
      <c r="AA129" s="965"/>
      <c r="AB129" s="965"/>
      <c r="AC129" s="1017"/>
      <c r="AD129" s="1156"/>
      <c r="AE129" s="1163" t="s">
        <v>1359</v>
      </c>
      <c r="AF129" s="597"/>
      <c r="AG129" s="597"/>
      <c r="AH129" s="598"/>
      <c r="AI129" s="1283"/>
      <c r="AJ129" s="1284"/>
      <c r="AK129" s="1284"/>
      <c r="AL129" s="1284"/>
      <c r="AM129" s="1285"/>
      <c r="AN129" s="950" t="s">
        <v>163</v>
      </c>
      <c r="AO129" s="951"/>
      <c r="AP129" s="952"/>
    </row>
    <row r="130" spans="2:42" ht="19.95" customHeight="1" x14ac:dyDescent="0.25">
      <c r="B130" s="1272" t="s">
        <v>1596</v>
      </c>
      <c r="C130" s="1273"/>
      <c r="D130" s="1273"/>
      <c r="E130" s="1273"/>
      <c r="F130" s="1273"/>
      <c r="G130" s="1273"/>
      <c r="H130" s="1273"/>
      <c r="I130" s="1273"/>
      <c r="J130" s="1273"/>
      <c r="K130" s="1273"/>
      <c r="L130" s="1273"/>
      <c r="M130" s="1273"/>
      <c r="N130" s="1273"/>
      <c r="O130" s="1273"/>
      <c r="P130" s="1273"/>
      <c r="Q130" s="1273"/>
      <c r="R130" s="1273"/>
      <c r="S130" s="1273"/>
      <c r="T130" s="1274"/>
      <c r="U130" s="301"/>
      <c r="V130" s="295"/>
      <c r="W130" s="295" t="s">
        <v>1054</v>
      </c>
      <c r="X130" s="295"/>
      <c r="Y130" s="295"/>
      <c r="Z130" s="295"/>
      <c r="AA130" s="295"/>
      <c r="AB130" s="295"/>
      <c r="AC130" s="295"/>
      <c r="AD130" s="295"/>
      <c r="AE130" s="295"/>
      <c r="AF130" s="295"/>
      <c r="AG130" s="295"/>
      <c r="AH130" s="295"/>
      <c r="AI130" s="295"/>
      <c r="AJ130" s="295"/>
      <c r="AK130" s="295"/>
      <c r="AL130" s="295"/>
      <c r="AM130" s="295"/>
      <c r="AN130" s="296"/>
      <c r="AO130" s="296"/>
      <c r="AP130" s="297"/>
    </row>
    <row r="131" spans="2:42" ht="19.95" customHeight="1" x14ac:dyDescent="0.25">
      <c r="B131" s="1275"/>
      <c r="C131" s="1276"/>
      <c r="D131" s="1276"/>
      <c r="E131" s="1276"/>
      <c r="F131" s="1276"/>
      <c r="G131" s="1276"/>
      <c r="H131" s="1276"/>
      <c r="I131" s="1276"/>
      <c r="J131" s="1276"/>
      <c r="K131" s="1276"/>
      <c r="L131" s="1276"/>
      <c r="M131" s="1276"/>
      <c r="N131" s="1276"/>
      <c r="O131" s="1276"/>
      <c r="P131" s="1276"/>
      <c r="Q131" s="1276"/>
      <c r="R131" s="1276"/>
      <c r="S131" s="1276"/>
      <c r="T131" s="1277"/>
      <c r="U131" s="298"/>
      <c r="V131" s="298"/>
      <c r="W131" s="298" t="s">
        <v>1058</v>
      </c>
      <c r="X131" s="298"/>
      <c r="Y131" s="298"/>
      <c r="Z131" s="298"/>
      <c r="AA131" s="298"/>
      <c r="AB131" s="298"/>
      <c r="AC131" s="298"/>
      <c r="AD131" s="298"/>
      <c r="AE131" s="298"/>
      <c r="AF131" s="1118"/>
      <c r="AG131" s="1118"/>
      <c r="AH131" s="1118"/>
      <c r="AI131" s="298" t="s">
        <v>301</v>
      </c>
      <c r="AJ131" s="1118"/>
      <c r="AK131" s="1118"/>
      <c r="AL131" s="298" t="s">
        <v>1059</v>
      </c>
      <c r="AM131" s="298"/>
      <c r="AN131" s="299"/>
      <c r="AO131" s="299"/>
      <c r="AP131" s="300"/>
    </row>
    <row r="132" spans="2:42" ht="19.95" customHeight="1" x14ac:dyDescent="0.25">
      <c r="B132" s="1275"/>
      <c r="C132" s="1276"/>
      <c r="D132" s="1276"/>
      <c r="E132" s="1276"/>
      <c r="F132" s="1276"/>
      <c r="G132" s="1276"/>
      <c r="H132" s="1276"/>
      <c r="I132" s="1276"/>
      <c r="J132" s="1276"/>
      <c r="K132" s="1276"/>
      <c r="L132" s="1276"/>
      <c r="M132" s="1276"/>
      <c r="N132" s="1276"/>
      <c r="O132" s="1276"/>
      <c r="P132" s="1276"/>
      <c r="Q132" s="1276"/>
      <c r="R132" s="1276"/>
      <c r="S132" s="1276"/>
      <c r="T132" s="1277"/>
      <c r="U132" s="298"/>
      <c r="V132" s="298"/>
      <c r="W132" s="298" t="s">
        <v>1055</v>
      </c>
      <c r="X132" s="298"/>
      <c r="Y132" s="298"/>
      <c r="Z132" s="298"/>
      <c r="AA132" s="298"/>
      <c r="AB132" s="298"/>
      <c r="AC132" s="298"/>
      <c r="AD132" s="298"/>
      <c r="AE132" s="298"/>
      <c r="AF132" s="298"/>
      <c r="AG132" s="298"/>
      <c r="AH132" s="298"/>
      <c r="AI132" s="298"/>
      <c r="AJ132" s="298"/>
      <c r="AK132" s="298"/>
      <c r="AL132" s="298"/>
      <c r="AM132" s="298"/>
      <c r="AN132" s="299"/>
      <c r="AO132" s="299"/>
      <c r="AP132" s="300"/>
    </row>
    <row r="133" spans="2:42" ht="19.95" customHeight="1" x14ac:dyDescent="0.25">
      <c r="B133" s="1275"/>
      <c r="C133" s="1276"/>
      <c r="D133" s="1276"/>
      <c r="E133" s="1276"/>
      <c r="F133" s="1276"/>
      <c r="G133" s="1276"/>
      <c r="H133" s="1276"/>
      <c r="I133" s="1276"/>
      <c r="J133" s="1276"/>
      <c r="K133" s="1276"/>
      <c r="L133" s="1276"/>
      <c r="M133" s="1276"/>
      <c r="N133" s="1276"/>
      <c r="O133" s="1276"/>
      <c r="P133" s="1276"/>
      <c r="Q133" s="1276"/>
      <c r="R133" s="1276"/>
      <c r="S133" s="1276"/>
      <c r="T133" s="1277"/>
      <c r="U133" s="298"/>
      <c r="V133" s="298"/>
      <c r="W133" s="298" t="s">
        <v>1056</v>
      </c>
      <c r="X133" s="298"/>
      <c r="Y133" s="298"/>
      <c r="Z133" s="298"/>
      <c r="AA133" s="298"/>
      <c r="AB133" s="298"/>
      <c r="AC133" s="298"/>
      <c r="AD133" s="298"/>
      <c r="AE133" s="298"/>
      <c r="AF133" s="298"/>
      <c r="AG133" s="298"/>
      <c r="AH133" s="298"/>
      <c r="AI133" s="298"/>
      <c r="AJ133" s="298"/>
      <c r="AK133" s="298"/>
      <c r="AL133" s="298"/>
      <c r="AM133" s="298"/>
      <c r="AN133" s="299"/>
      <c r="AO133" s="299"/>
      <c r="AP133" s="300"/>
    </row>
    <row r="134" spans="2:42" ht="4.95" customHeight="1" x14ac:dyDescent="0.25">
      <c r="B134" s="1278"/>
      <c r="C134" s="1279"/>
      <c r="D134" s="1279"/>
      <c r="E134" s="1279"/>
      <c r="F134" s="1279"/>
      <c r="G134" s="1279"/>
      <c r="H134" s="1279"/>
      <c r="I134" s="1279"/>
      <c r="J134" s="1279"/>
      <c r="K134" s="1279"/>
      <c r="L134" s="1279"/>
      <c r="M134" s="1279"/>
      <c r="N134" s="1279"/>
      <c r="O134" s="1279"/>
      <c r="P134" s="1279"/>
      <c r="Q134" s="1279"/>
      <c r="R134" s="1279"/>
      <c r="S134" s="1279"/>
      <c r="T134" s="1280"/>
      <c r="U134" s="298"/>
      <c r="V134" s="298"/>
      <c r="W134" s="298"/>
      <c r="X134" s="298"/>
      <c r="Y134" s="298"/>
      <c r="Z134" s="298"/>
      <c r="AA134" s="298"/>
      <c r="AB134" s="298"/>
      <c r="AC134" s="298"/>
      <c r="AD134" s="298"/>
      <c r="AE134" s="298"/>
      <c r="AF134" s="298"/>
      <c r="AG134" s="298"/>
      <c r="AH134" s="298"/>
      <c r="AI134" s="298"/>
      <c r="AJ134" s="298"/>
      <c r="AK134" s="298"/>
      <c r="AL134" s="298"/>
      <c r="AM134" s="298"/>
      <c r="AN134" s="299"/>
      <c r="AO134" s="299"/>
      <c r="AP134" s="300"/>
    </row>
    <row r="135" spans="2:42" ht="19.95" customHeight="1" x14ac:dyDescent="0.25">
      <c r="B135" s="1224" t="s">
        <v>1060</v>
      </c>
      <c r="C135" s="1225"/>
      <c r="D135" s="1223" t="s">
        <v>1565</v>
      </c>
      <c r="E135" s="1223"/>
      <c r="F135" s="1223"/>
      <c r="G135" s="1223"/>
      <c r="H135" s="1223"/>
      <c r="I135" s="1223"/>
      <c r="J135" s="1223"/>
      <c r="K135" s="1223"/>
      <c r="L135" s="1223"/>
      <c r="M135" s="1223"/>
      <c r="N135" s="1223"/>
      <c r="O135" s="1223"/>
      <c r="P135" s="1223"/>
      <c r="Q135" s="1223"/>
      <c r="R135" s="1223"/>
      <c r="S135" s="1223"/>
      <c r="T135" s="1223"/>
      <c r="U135" s="301"/>
      <c r="V135" s="295"/>
      <c r="W135" s="295" t="s">
        <v>1054</v>
      </c>
      <c r="X135" s="295"/>
      <c r="Y135" s="295"/>
      <c r="Z135" s="295"/>
      <c r="AA135" s="295"/>
      <c r="AB135" s="295"/>
      <c r="AC135" s="295"/>
      <c r="AD135" s="295"/>
      <c r="AE135" s="295"/>
      <c r="AF135" s="295"/>
      <c r="AG135" s="295"/>
      <c r="AH135" s="295"/>
      <c r="AI135" s="295"/>
      <c r="AJ135" s="295"/>
      <c r="AK135" s="295"/>
      <c r="AL135" s="295"/>
      <c r="AM135" s="295"/>
      <c r="AN135" s="296"/>
      <c r="AO135" s="296"/>
      <c r="AP135" s="297"/>
    </row>
    <row r="136" spans="2:42" ht="19.95" customHeight="1" x14ac:dyDescent="0.25">
      <c r="B136" s="1226"/>
      <c r="C136" s="1227"/>
      <c r="D136" s="1223"/>
      <c r="E136" s="1223"/>
      <c r="F136" s="1223"/>
      <c r="G136" s="1223"/>
      <c r="H136" s="1223"/>
      <c r="I136" s="1223"/>
      <c r="J136" s="1223"/>
      <c r="K136" s="1223"/>
      <c r="L136" s="1223"/>
      <c r="M136" s="1223"/>
      <c r="N136" s="1223"/>
      <c r="O136" s="1223"/>
      <c r="P136" s="1223"/>
      <c r="Q136" s="1223"/>
      <c r="R136" s="1223"/>
      <c r="S136" s="1223"/>
      <c r="T136" s="1223"/>
      <c r="U136" s="298"/>
      <c r="V136" s="298"/>
      <c r="W136" s="298" t="s">
        <v>1058</v>
      </c>
      <c r="X136" s="298"/>
      <c r="Y136" s="298"/>
      <c r="Z136" s="298"/>
      <c r="AA136" s="298"/>
      <c r="AB136" s="298"/>
      <c r="AC136" s="298"/>
      <c r="AD136" s="298"/>
      <c r="AE136" s="298"/>
      <c r="AF136" s="1118"/>
      <c r="AG136" s="1118"/>
      <c r="AH136" s="1118"/>
      <c r="AI136" s="298" t="s">
        <v>301</v>
      </c>
      <c r="AJ136" s="1118"/>
      <c r="AK136" s="1118"/>
      <c r="AL136" s="298" t="s">
        <v>1059</v>
      </c>
      <c r="AM136" s="298"/>
      <c r="AN136" s="299"/>
      <c r="AO136" s="299"/>
      <c r="AP136" s="300"/>
    </row>
    <row r="137" spans="2:42" ht="19.95" customHeight="1" x14ac:dyDescent="0.25">
      <c r="B137" s="1226"/>
      <c r="C137" s="1227"/>
      <c r="D137" s="1223"/>
      <c r="E137" s="1223"/>
      <c r="F137" s="1223"/>
      <c r="G137" s="1223"/>
      <c r="H137" s="1223"/>
      <c r="I137" s="1223"/>
      <c r="J137" s="1223"/>
      <c r="K137" s="1223"/>
      <c r="L137" s="1223"/>
      <c r="M137" s="1223"/>
      <c r="N137" s="1223"/>
      <c r="O137" s="1223"/>
      <c r="P137" s="1223"/>
      <c r="Q137" s="1223"/>
      <c r="R137" s="1223"/>
      <c r="S137" s="1223"/>
      <c r="T137" s="1223"/>
      <c r="U137" s="298"/>
      <c r="V137" s="298"/>
      <c r="W137" s="298" t="s">
        <v>1055</v>
      </c>
      <c r="X137" s="298"/>
      <c r="Y137" s="298"/>
      <c r="Z137" s="298"/>
      <c r="AA137" s="298"/>
      <c r="AB137" s="298"/>
      <c r="AC137" s="298"/>
      <c r="AD137" s="298"/>
      <c r="AE137" s="298"/>
      <c r="AF137" s="298"/>
      <c r="AG137" s="298"/>
      <c r="AH137" s="298"/>
      <c r="AI137" s="298"/>
      <c r="AJ137" s="298"/>
      <c r="AK137" s="298"/>
      <c r="AL137" s="298"/>
      <c r="AM137" s="298"/>
      <c r="AN137" s="299"/>
      <c r="AO137" s="299"/>
      <c r="AP137" s="300"/>
    </row>
    <row r="138" spans="2:42" ht="19.95" customHeight="1" x14ac:dyDescent="0.25">
      <c r="B138" s="1226"/>
      <c r="C138" s="1227"/>
      <c r="D138" s="1223"/>
      <c r="E138" s="1223"/>
      <c r="F138" s="1223"/>
      <c r="G138" s="1223"/>
      <c r="H138" s="1223"/>
      <c r="I138" s="1223"/>
      <c r="J138" s="1223"/>
      <c r="K138" s="1223"/>
      <c r="L138" s="1223"/>
      <c r="M138" s="1223"/>
      <c r="N138" s="1223"/>
      <c r="O138" s="1223"/>
      <c r="P138" s="1223"/>
      <c r="Q138" s="1223"/>
      <c r="R138" s="1223"/>
      <c r="S138" s="1223"/>
      <c r="T138" s="1223"/>
      <c r="U138" s="298"/>
      <c r="V138" s="298"/>
      <c r="W138" s="298" t="s">
        <v>1056</v>
      </c>
      <c r="X138" s="298"/>
      <c r="Y138" s="298"/>
      <c r="Z138" s="298"/>
      <c r="AA138" s="298"/>
      <c r="AB138" s="298"/>
      <c r="AC138" s="298"/>
      <c r="AD138" s="298"/>
      <c r="AE138" s="298"/>
      <c r="AF138" s="298"/>
      <c r="AG138" s="298"/>
      <c r="AH138" s="298"/>
      <c r="AI138" s="298"/>
      <c r="AJ138" s="298"/>
      <c r="AK138" s="298"/>
      <c r="AL138" s="298"/>
      <c r="AM138" s="298"/>
      <c r="AN138" s="299"/>
      <c r="AO138" s="299"/>
      <c r="AP138" s="300"/>
    </row>
    <row r="139" spans="2:42" ht="4.95" customHeight="1" x14ac:dyDescent="0.25">
      <c r="B139" s="1226"/>
      <c r="C139" s="1227"/>
      <c r="D139" s="1223"/>
      <c r="E139" s="1223"/>
      <c r="F139" s="1223"/>
      <c r="G139" s="1223"/>
      <c r="H139" s="1223"/>
      <c r="I139" s="1223"/>
      <c r="J139" s="1223"/>
      <c r="K139" s="1223"/>
      <c r="L139" s="1223"/>
      <c r="M139" s="1223"/>
      <c r="N139" s="1223"/>
      <c r="O139" s="1223"/>
      <c r="P139" s="1223"/>
      <c r="Q139" s="1223"/>
      <c r="R139" s="1223"/>
      <c r="S139" s="1223"/>
      <c r="T139" s="1223"/>
      <c r="U139" s="298"/>
      <c r="V139" s="298"/>
      <c r="W139" s="298"/>
      <c r="X139" s="298"/>
      <c r="Y139" s="298"/>
      <c r="Z139" s="298"/>
      <c r="AA139" s="298"/>
      <c r="AB139" s="298"/>
      <c r="AC139" s="298"/>
      <c r="AD139" s="298"/>
      <c r="AE139" s="298"/>
      <c r="AF139" s="298"/>
      <c r="AG139" s="298"/>
      <c r="AH139" s="298"/>
      <c r="AI139" s="298"/>
      <c r="AJ139" s="298"/>
      <c r="AK139" s="298"/>
      <c r="AL139" s="298"/>
      <c r="AM139" s="298"/>
      <c r="AN139" s="299"/>
      <c r="AO139" s="299"/>
      <c r="AP139" s="300"/>
    </row>
    <row r="140" spans="2:42" ht="30" customHeight="1" x14ac:dyDescent="0.25">
      <c r="B140" s="1226"/>
      <c r="C140" s="1227"/>
      <c r="D140" s="1281" t="s">
        <v>1597</v>
      </c>
      <c r="E140" s="1273"/>
      <c r="F140" s="1273"/>
      <c r="G140" s="1273"/>
      <c r="H140" s="1273"/>
      <c r="I140" s="1273"/>
      <c r="J140" s="1273"/>
      <c r="K140" s="1273"/>
      <c r="L140" s="1273"/>
      <c r="M140" s="1273"/>
      <c r="N140" s="1273"/>
      <c r="O140" s="1273"/>
      <c r="P140" s="1273"/>
      <c r="Q140" s="1273"/>
      <c r="R140" s="1273"/>
      <c r="S140" s="1273"/>
      <c r="T140" s="1274"/>
      <c r="U140" s="1269" t="s">
        <v>1049</v>
      </c>
      <c r="V140" s="1270"/>
      <c r="W140" s="1270"/>
      <c r="X140" s="1270"/>
      <c r="Y140" s="1270"/>
      <c r="Z140" s="1270"/>
      <c r="AA140" s="1270"/>
      <c r="AB140" s="1271"/>
      <c r="AC140" s="1183"/>
      <c r="AD140" s="1184"/>
      <c r="AE140" s="1184"/>
      <c r="AF140" s="1184"/>
      <c r="AG140" s="1184"/>
      <c r="AH140" s="1184"/>
      <c r="AI140" s="1184"/>
      <c r="AJ140" s="1184"/>
      <c r="AK140" s="1184"/>
      <c r="AL140" s="1184"/>
      <c r="AM140" s="1185"/>
      <c r="AN140" s="984" t="s">
        <v>1304</v>
      </c>
      <c r="AO140" s="906"/>
      <c r="AP140" s="985"/>
    </row>
    <row r="141" spans="2:42" ht="30" customHeight="1" x14ac:dyDescent="0.25">
      <c r="B141" s="1226"/>
      <c r="C141" s="1227"/>
      <c r="D141" s="1282"/>
      <c r="E141" s="1279"/>
      <c r="F141" s="1279"/>
      <c r="G141" s="1279"/>
      <c r="H141" s="1279"/>
      <c r="I141" s="1279"/>
      <c r="J141" s="1279"/>
      <c r="K141" s="1279"/>
      <c r="L141" s="1279"/>
      <c r="M141" s="1279"/>
      <c r="N141" s="1279"/>
      <c r="O141" s="1279"/>
      <c r="P141" s="1279"/>
      <c r="Q141" s="1279"/>
      <c r="R141" s="1279"/>
      <c r="S141" s="1279"/>
      <c r="T141" s="1280"/>
      <c r="U141" s="1269" t="s">
        <v>1050</v>
      </c>
      <c r="V141" s="1270"/>
      <c r="W141" s="1270"/>
      <c r="X141" s="1270"/>
      <c r="Y141" s="1270"/>
      <c r="Z141" s="1270"/>
      <c r="AA141" s="1270"/>
      <c r="AB141" s="1271"/>
      <c r="AC141" s="1183"/>
      <c r="AD141" s="1184"/>
      <c r="AE141" s="1184"/>
      <c r="AF141" s="1184"/>
      <c r="AG141" s="1184"/>
      <c r="AH141" s="1184"/>
      <c r="AI141" s="1184"/>
      <c r="AJ141" s="1184"/>
      <c r="AK141" s="1184"/>
      <c r="AL141" s="1184"/>
      <c r="AM141" s="1185"/>
      <c r="AN141" s="1038" t="s">
        <v>1305</v>
      </c>
      <c r="AO141" s="1039"/>
      <c r="AP141" s="1040"/>
    </row>
    <row r="142" spans="2:42" ht="19.95" customHeight="1" x14ac:dyDescent="0.25">
      <c r="B142" s="1226"/>
      <c r="C142" s="1227"/>
      <c r="D142" s="1294" t="s">
        <v>1592</v>
      </c>
      <c r="E142" s="1276"/>
      <c r="F142" s="1276"/>
      <c r="G142" s="1276"/>
      <c r="H142" s="1276"/>
      <c r="I142" s="1276"/>
      <c r="J142" s="1277"/>
      <c r="K142" s="327"/>
      <c r="L142" s="298"/>
      <c r="M142" s="298" t="s">
        <v>1061</v>
      </c>
      <c r="N142" s="298"/>
      <c r="O142" s="298"/>
      <c r="P142" s="298"/>
      <c r="Q142" s="298"/>
      <c r="R142" s="298"/>
      <c r="S142" s="298"/>
      <c r="T142" s="298"/>
      <c r="U142" s="298"/>
      <c r="V142" s="298"/>
      <c r="W142" s="298"/>
      <c r="X142" s="298"/>
      <c r="Y142" s="298"/>
      <c r="Z142" s="298"/>
      <c r="AA142" s="298"/>
      <c r="AB142" s="298"/>
      <c r="AC142" s="298"/>
      <c r="AD142" s="298"/>
      <c r="AE142" s="298"/>
      <c r="AF142" s="298"/>
      <c r="AG142" s="298"/>
      <c r="AH142" s="298"/>
      <c r="AI142" s="298"/>
      <c r="AJ142" s="298"/>
      <c r="AK142" s="298"/>
      <c r="AL142" s="298"/>
      <c r="AM142" s="298"/>
      <c r="AN142" s="299"/>
      <c r="AO142" s="299"/>
      <c r="AP142" s="300"/>
    </row>
    <row r="143" spans="2:42" ht="15" customHeight="1" x14ac:dyDescent="0.25">
      <c r="B143" s="1226"/>
      <c r="C143" s="1227"/>
      <c r="D143" s="1294"/>
      <c r="E143" s="1276"/>
      <c r="F143" s="1276"/>
      <c r="G143" s="1276"/>
      <c r="H143" s="1276"/>
      <c r="I143" s="1276"/>
      <c r="J143" s="1277"/>
      <c r="K143" s="302"/>
      <c r="L143" s="298"/>
      <c r="M143" s="298" t="s">
        <v>1261</v>
      </c>
      <c r="N143" s="298"/>
      <c r="O143" s="298"/>
      <c r="P143" s="298"/>
      <c r="Q143" s="298"/>
      <c r="R143" s="298"/>
      <c r="S143" s="298"/>
      <c r="T143" s="298"/>
      <c r="U143" s="298"/>
      <c r="V143" s="298"/>
      <c r="W143" s="298"/>
      <c r="X143" s="298"/>
      <c r="Y143" s="298"/>
      <c r="Z143" s="298"/>
      <c r="AA143" s="298"/>
      <c r="AB143" s="298"/>
      <c r="AC143" s="298"/>
      <c r="AD143" s="298"/>
      <c r="AE143" s="298"/>
      <c r="AF143" s="298"/>
      <c r="AG143" s="298"/>
      <c r="AH143" s="298"/>
      <c r="AI143" s="298"/>
      <c r="AJ143" s="298"/>
      <c r="AK143" s="298"/>
      <c r="AL143" s="298"/>
      <c r="AM143" s="298"/>
      <c r="AN143" s="298"/>
      <c r="AO143" s="298"/>
      <c r="AP143" s="307"/>
    </row>
    <row r="144" spans="2:42" ht="15" customHeight="1" x14ac:dyDescent="0.25">
      <c r="B144" s="1226"/>
      <c r="C144" s="1227"/>
      <c r="D144" s="1294"/>
      <c r="E144" s="1276"/>
      <c r="F144" s="1276"/>
      <c r="G144" s="1276"/>
      <c r="H144" s="1276"/>
      <c r="I144" s="1276"/>
      <c r="J144" s="1277"/>
      <c r="K144" s="302"/>
      <c r="L144" s="298"/>
      <c r="M144" s="298" t="s">
        <v>1066</v>
      </c>
      <c r="N144" s="298"/>
      <c r="O144" s="298"/>
      <c r="P144" s="298"/>
      <c r="Q144" s="298"/>
      <c r="R144" s="298"/>
      <c r="S144" s="298"/>
      <c r="T144" s="298"/>
      <c r="U144" s="298"/>
      <c r="V144" s="298"/>
      <c r="W144" s="298"/>
      <c r="X144" s="298"/>
      <c r="Y144" s="298"/>
      <c r="Z144" s="298"/>
      <c r="AA144" s="298"/>
      <c r="AB144" s="298"/>
      <c r="AC144" s="298"/>
      <c r="AD144" s="298"/>
      <c r="AE144" s="298"/>
      <c r="AF144" s="298"/>
      <c r="AG144" s="298"/>
      <c r="AH144" s="298"/>
      <c r="AI144" s="298"/>
      <c r="AJ144" s="298"/>
      <c r="AK144" s="298"/>
      <c r="AL144" s="298"/>
      <c r="AM144" s="298"/>
      <c r="AN144" s="298"/>
      <c r="AO144" s="298"/>
      <c r="AP144" s="307"/>
    </row>
    <row r="145" spans="1:42" ht="19.95" customHeight="1" x14ac:dyDescent="0.25">
      <c r="B145" s="1226"/>
      <c r="C145" s="1227"/>
      <c r="D145" s="1294"/>
      <c r="E145" s="1276"/>
      <c r="F145" s="1276"/>
      <c r="G145" s="1276"/>
      <c r="H145" s="1276"/>
      <c r="I145" s="1276"/>
      <c r="J145" s="1277"/>
      <c r="K145" s="302"/>
      <c r="L145" s="298"/>
      <c r="M145" s="298" t="s">
        <v>1065</v>
      </c>
      <c r="N145" s="298"/>
      <c r="O145" s="298"/>
      <c r="P145" s="298"/>
      <c r="Q145" s="298"/>
      <c r="R145" s="298"/>
      <c r="S145" s="298"/>
      <c r="T145" s="298"/>
      <c r="U145" s="298"/>
      <c r="V145" s="298"/>
      <c r="W145" s="298"/>
      <c r="X145" s="298"/>
      <c r="Y145" s="298"/>
      <c r="Z145" s="298"/>
      <c r="AA145" s="298"/>
      <c r="AB145" s="298"/>
      <c r="AC145" s="298"/>
      <c r="AD145" s="298"/>
      <c r="AE145" s="298"/>
      <c r="AF145" s="298"/>
      <c r="AG145" s="298"/>
      <c r="AH145" s="298"/>
      <c r="AI145" s="298"/>
      <c r="AJ145" s="298"/>
      <c r="AK145" s="298"/>
      <c r="AL145" s="298"/>
      <c r="AM145" s="298"/>
      <c r="AN145" s="299"/>
      <c r="AO145" s="299"/>
      <c r="AP145" s="300"/>
    </row>
    <row r="146" spans="1:42" ht="19.95" customHeight="1" x14ac:dyDescent="0.25">
      <c r="B146" s="1226"/>
      <c r="C146" s="1227"/>
      <c r="D146" s="1294"/>
      <c r="E146" s="1276"/>
      <c r="F146" s="1276"/>
      <c r="G146" s="1276"/>
      <c r="H146" s="1276"/>
      <c r="I146" s="1276"/>
      <c r="J146" s="1277"/>
      <c r="K146" s="302"/>
      <c r="L146" s="298"/>
      <c r="M146" s="298" t="s">
        <v>1051</v>
      </c>
      <c r="N146" s="298"/>
      <c r="O146" s="298"/>
      <c r="P146" s="298"/>
      <c r="Q146" s="298"/>
      <c r="R146" s="298"/>
      <c r="S146" s="298"/>
      <c r="T146" s="298"/>
      <c r="U146" s="298"/>
      <c r="V146" s="298"/>
      <c r="W146" s="298"/>
      <c r="X146" s="298"/>
      <c r="Y146" s="298"/>
      <c r="Z146" s="298"/>
      <c r="AA146" s="298"/>
      <c r="AB146" s="298"/>
      <c r="AC146" s="298"/>
      <c r="AD146" s="298"/>
      <c r="AE146" s="298"/>
      <c r="AF146" s="298"/>
      <c r="AG146" s="298"/>
      <c r="AH146" s="298"/>
      <c r="AI146" s="298"/>
      <c r="AJ146" s="298"/>
      <c r="AK146" s="298"/>
      <c r="AL146" s="298"/>
      <c r="AM146" s="298"/>
      <c r="AN146" s="299"/>
      <c r="AO146" s="299"/>
      <c r="AP146" s="300"/>
    </row>
    <row r="147" spans="1:42" ht="19.95" customHeight="1" x14ac:dyDescent="0.25">
      <c r="B147" s="1226"/>
      <c r="C147" s="1227"/>
      <c r="D147" s="1294"/>
      <c r="E147" s="1276"/>
      <c r="F147" s="1276"/>
      <c r="G147" s="1276"/>
      <c r="H147" s="1276"/>
      <c r="I147" s="1276"/>
      <c r="J147" s="1277"/>
      <c r="K147" s="302"/>
      <c r="L147" s="298"/>
      <c r="M147" s="298" t="s">
        <v>1062</v>
      </c>
      <c r="N147" s="298"/>
      <c r="O147" s="298"/>
      <c r="P147" s="298"/>
      <c r="Q147" s="298"/>
      <c r="R147" s="298"/>
      <c r="S147" s="298"/>
      <c r="T147" s="298" t="s">
        <v>1063</v>
      </c>
      <c r="U147" s="298"/>
      <c r="V147" s="298"/>
      <c r="W147" s="298"/>
      <c r="X147" s="298"/>
      <c r="Y147" s="298"/>
      <c r="Z147" s="298"/>
      <c r="AA147" s="298"/>
      <c r="AB147" s="298"/>
      <c r="AC147" s="298"/>
      <c r="AD147" s="298"/>
      <c r="AE147" s="298"/>
      <c r="AF147" s="298"/>
      <c r="AG147" s="298"/>
      <c r="AH147" s="298"/>
      <c r="AI147" s="298"/>
      <c r="AJ147" s="298"/>
      <c r="AK147" s="298"/>
      <c r="AL147" s="298"/>
      <c r="AM147" s="298"/>
      <c r="AN147" s="299"/>
      <c r="AO147" s="299"/>
      <c r="AP147" s="300"/>
    </row>
    <row r="148" spans="1:42" ht="15" customHeight="1" x14ac:dyDescent="0.25">
      <c r="B148" s="1226"/>
      <c r="C148" s="1227"/>
      <c r="D148" s="1294"/>
      <c r="E148" s="1276"/>
      <c r="F148" s="1276"/>
      <c r="G148" s="1276"/>
      <c r="H148" s="1276"/>
      <c r="I148" s="1276"/>
      <c r="J148" s="1277"/>
      <c r="K148" s="302"/>
      <c r="L148" s="298"/>
      <c r="M148" s="298" t="s">
        <v>1062</v>
      </c>
      <c r="N148" s="298"/>
      <c r="O148" s="298"/>
      <c r="P148" s="298"/>
      <c r="Q148" s="298"/>
      <c r="R148" s="298"/>
      <c r="S148" s="298"/>
      <c r="T148" s="298" t="s">
        <v>1067</v>
      </c>
      <c r="U148" s="298"/>
      <c r="V148" s="298"/>
      <c r="W148" s="298"/>
      <c r="X148" s="298"/>
      <c r="Y148" s="298"/>
      <c r="Z148" s="298"/>
      <c r="AA148" s="298"/>
      <c r="AB148" s="298"/>
      <c r="AC148" s="298"/>
      <c r="AD148" s="298"/>
      <c r="AE148" s="298"/>
      <c r="AF148" s="298"/>
      <c r="AG148" s="298"/>
      <c r="AH148" s="298"/>
      <c r="AI148" s="298"/>
      <c r="AJ148" s="298"/>
      <c r="AK148" s="298"/>
      <c r="AL148" s="298"/>
      <c r="AM148" s="298"/>
      <c r="AN148" s="298"/>
      <c r="AO148" s="298"/>
      <c r="AP148" s="307"/>
    </row>
    <row r="149" spans="1:42" ht="15" customHeight="1" x14ac:dyDescent="0.25">
      <c r="B149" s="1226"/>
      <c r="C149" s="1227"/>
      <c r="D149" s="1294"/>
      <c r="E149" s="1276"/>
      <c r="F149" s="1276"/>
      <c r="G149" s="1276"/>
      <c r="H149" s="1276"/>
      <c r="I149" s="1276"/>
      <c r="J149" s="1277"/>
      <c r="K149" s="302"/>
      <c r="L149" s="298"/>
      <c r="M149" s="298"/>
      <c r="N149" s="298"/>
      <c r="O149" s="298"/>
      <c r="P149" s="298"/>
      <c r="Q149" s="298"/>
      <c r="R149" s="298"/>
      <c r="S149" s="298"/>
      <c r="T149" s="298" t="s">
        <v>1256</v>
      </c>
      <c r="U149" s="298"/>
      <c r="V149" s="298"/>
      <c r="W149" s="298"/>
      <c r="X149" s="298"/>
      <c r="Y149" s="298"/>
      <c r="Z149" s="298"/>
      <c r="AA149" s="298"/>
      <c r="AB149" s="298"/>
      <c r="AC149" s="298"/>
      <c r="AD149" s="298"/>
      <c r="AE149" s="298"/>
      <c r="AF149" s="298"/>
      <c r="AG149" s="298"/>
      <c r="AH149" s="298"/>
      <c r="AI149" s="298"/>
      <c r="AJ149" s="298"/>
      <c r="AK149" s="298"/>
      <c r="AL149" s="298"/>
      <c r="AM149" s="298"/>
      <c r="AN149" s="298"/>
      <c r="AO149" s="298"/>
      <c r="AP149" s="307"/>
    </row>
    <row r="150" spans="1:42" ht="15" customHeight="1" x14ac:dyDescent="0.25">
      <c r="B150" s="1226"/>
      <c r="C150" s="1227"/>
      <c r="D150" s="1294"/>
      <c r="E150" s="1276"/>
      <c r="F150" s="1276"/>
      <c r="G150" s="1276"/>
      <c r="H150" s="1276"/>
      <c r="I150" s="1276"/>
      <c r="J150" s="1277"/>
      <c r="K150" s="302"/>
      <c r="L150" s="298"/>
      <c r="M150" s="298"/>
      <c r="N150" s="298"/>
      <c r="O150" s="298"/>
      <c r="P150" s="298"/>
      <c r="Q150" s="298"/>
      <c r="R150" s="298"/>
      <c r="S150" s="298"/>
      <c r="T150" s="298" t="s">
        <v>1257</v>
      </c>
      <c r="U150" s="298"/>
      <c r="V150" s="298"/>
      <c r="W150" s="298"/>
      <c r="X150" s="298"/>
      <c r="Y150" s="298"/>
      <c r="Z150" s="298"/>
      <c r="AA150" s="298"/>
      <c r="AB150" s="298"/>
      <c r="AC150" s="298"/>
      <c r="AD150" s="298"/>
      <c r="AE150" s="298"/>
      <c r="AF150" s="298"/>
      <c r="AG150" s="298"/>
      <c r="AH150" s="298"/>
      <c r="AI150" s="298"/>
      <c r="AJ150" s="298"/>
      <c r="AK150" s="298"/>
      <c r="AL150" s="298"/>
      <c r="AM150" s="298"/>
      <c r="AN150" s="298"/>
      <c r="AO150" s="298"/>
      <c r="AP150" s="307"/>
    </row>
    <row r="151" spans="1:42" ht="19.95" customHeight="1" x14ac:dyDescent="0.25">
      <c r="B151" s="1226"/>
      <c r="C151" s="1227"/>
      <c r="D151" s="1294"/>
      <c r="E151" s="1276"/>
      <c r="F151" s="1276"/>
      <c r="G151" s="1276"/>
      <c r="H151" s="1276"/>
      <c r="I151" s="1276"/>
      <c r="J151" s="1277"/>
      <c r="K151" s="302"/>
      <c r="L151" s="298"/>
      <c r="M151" s="298" t="s">
        <v>1052</v>
      </c>
      <c r="N151" s="298"/>
      <c r="O151" s="298"/>
      <c r="P151" s="298"/>
      <c r="Q151" s="298"/>
      <c r="R151" s="298"/>
      <c r="S151" s="298"/>
      <c r="T151" s="298"/>
      <c r="U151" s="298"/>
      <c r="V151" s="298"/>
      <c r="W151" s="298"/>
      <c r="X151" s="298"/>
      <c r="Y151" s="298"/>
      <c r="Z151" s="298"/>
      <c r="AA151" s="298"/>
      <c r="AB151" s="298"/>
      <c r="AC151" s="298"/>
      <c r="AD151" s="298"/>
      <c r="AE151" s="298"/>
      <c r="AF151" s="298"/>
      <c r="AG151" s="298"/>
      <c r="AH151" s="298"/>
      <c r="AI151" s="298"/>
      <c r="AJ151" s="298"/>
      <c r="AK151" s="298"/>
      <c r="AL151" s="298"/>
      <c r="AM151" s="298"/>
      <c r="AN151" s="299"/>
      <c r="AO151" s="299"/>
      <c r="AP151" s="300"/>
    </row>
    <row r="152" spans="1:42" ht="15" customHeight="1" x14ac:dyDescent="0.25">
      <c r="B152" s="1226"/>
      <c r="C152" s="1227"/>
      <c r="D152" s="1294"/>
      <c r="E152" s="1276"/>
      <c r="F152" s="1276"/>
      <c r="G152" s="1276"/>
      <c r="H152" s="1276"/>
      <c r="I152" s="1276"/>
      <c r="J152" s="1277"/>
      <c r="K152" s="302"/>
      <c r="L152" s="298"/>
      <c r="M152" s="298" t="s">
        <v>1064</v>
      </c>
      <c r="N152" s="298"/>
      <c r="O152" s="298"/>
      <c r="P152" s="298"/>
      <c r="Q152" s="298"/>
      <c r="R152" s="298"/>
      <c r="S152" s="298"/>
      <c r="T152" s="298"/>
      <c r="U152" s="298" t="s">
        <v>1068</v>
      </c>
      <c r="V152" s="298"/>
      <c r="W152" s="298"/>
      <c r="X152" s="298"/>
      <c r="Y152" s="298"/>
      <c r="Z152" s="298"/>
      <c r="AA152" s="298"/>
      <c r="AB152" s="298"/>
      <c r="AC152" s="298"/>
      <c r="AD152" s="298"/>
      <c r="AE152" s="298"/>
      <c r="AF152" s="298"/>
      <c r="AG152" s="298"/>
      <c r="AH152" s="298"/>
      <c r="AI152" s="298"/>
      <c r="AJ152" s="298"/>
      <c r="AK152" s="298"/>
      <c r="AL152" s="298"/>
      <c r="AM152" s="298"/>
      <c r="AN152" s="298"/>
      <c r="AO152" s="298"/>
      <c r="AP152" s="307"/>
    </row>
    <row r="153" spans="1:42" ht="15" customHeight="1" x14ac:dyDescent="0.25">
      <c r="B153" s="1226"/>
      <c r="C153" s="1227"/>
      <c r="D153" s="1294"/>
      <c r="E153" s="1276"/>
      <c r="F153" s="1276"/>
      <c r="G153" s="1276"/>
      <c r="H153" s="1276"/>
      <c r="I153" s="1276"/>
      <c r="J153" s="1277"/>
      <c r="K153" s="302"/>
      <c r="L153" s="298"/>
      <c r="M153" s="298"/>
      <c r="N153" s="298"/>
      <c r="O153" s="298"/>
      <c r="P153" s="298"/>
      <c r="Q153" s="298"/>
      <c r="R153" s="298"/>
      <c r="S153" s="298"/>
      <c r="T153" s="298"/>
      <c r="U153" s="298" t="s">
        <v>1069</v>
      </c>
      <c r="V153" s="298"/>
      <c r="W153" s="298"/>
      <c r="X153" s="298"/>
      <c r="Y153" s="298"/>
      <c r="Z153" s="298"/>
      <c r="AA153" s="298"/>
      <c r="AB153" s="298"/>
      <c r="AC153" s="298"/>
      <c r="AD153" s="298"/>
      <c r="AE153" s="298"/>
      <c r="AF153" s="298"/>
      <c r="AG153" s="298"/>
      <c r="AH153" s="298"/>
      <c r="AI153" s="298"/>
      <c r="AJ153" s="298"/>
      <c r="AK153" s="298"/>
      <c r="AL153" s="298"/>
      <c r="AM153" s="298"/>
      <c r="AN153" s="298"/>
      <c r="AO153" s="298"/>
      <c r="AP153" s="307"/>
    </row>
    <row r="154" spans="1:42" ht="19.95" customHeight="1" x14ac:dyDescent="0.25">
      <c r="B154" s="1226"/>
      <c r="C154" s="1227"/>
      <c r="D154" s="1294"/>
      <c r="E154" s="1276"/>
      <c r="F154" s="1276"/>
      <c r="G154" s="1276"/>
      <c r="H154" s="1276"/>
      <c r="I154" s="1276"/>
      <c r="J154" s="1277"/>
      <c r="K154" s="302"/>
      <c r="L154" s="298"/>
      <c r="M154" s="298" t="s">
        <v>1053</v>
      </c>
      <c r="N154" s="298"/>
      <c r="O154" s="298"/>
      <c r="P154" s="298"/>
      <c r="Q154" s="298"/>
      <c r="R154" s="298"/>
      <c r="S154" s="298"/>
      <c r="T154" s="298"/>
      <c r="U154" s="298"/>
      <c r="V154" s="298"/>
      <c r="W154" s="298"/>
      <c r="X154" s="298"/>
      <c r="Y154" s="298"/>
      <c r="Z154" s="298"/>
      <c r="AA154" s="298"/>
      <c r="AB154" s="298"/>
      <c r="AC154" s="298"/>
      <c r="AD154" s="298"/>
      <c r="AE154" s="298"/>
      <c r="AF154" s="298"/>
      <c r="AG154" s="298"/>
      <c r="AH154" s="298"/>
      <c r="AI154" s="298"/>
      <c r="AJ154" s="298"/>
      <c r="AK154" s="298"/>
      <c r="AL154" s="298"/>
      <c r="AM154" s="298"/>
      <c r="AN154" s="299"/>
      <c r="AO154" s="299"/>
      <c r="AP154" s="300"/>
    </row>
    <row r="155" spans="1:42" ht="19.95" customHeight="1" thickBot="1" x14ac:dyDescent="0.3">
      <c r="B155" s="1228"/>
      <c r="C155" s="1229"/>
      <c r="D155" s="1295"/>
      <c r="E155" s="1296"/>
      <c r="F155" s="1296"/>
      <c r="G155" s="1296"/>
      <c r="H155" s="1296"/>
      <c r="I155" s="1296"/>
      <c r="J155" s="1297"/>
      <c r="K155" s="303"/>
      <c r="L155" s="304"/>
      <c r="M155" s="304" t="s">
        <v>136</v>
      </c>
      <c r="N155" s="304"/>
      <c r="O155" s="304"/>
      <c r="P155" s="304"/>
      <c r="Q155" s="304"/>
      <c r="R155" s="304"/>
      <c r="S155" s="304"/>
      <c r="T155" s="304"/>
      <c r="U155" s="304"/>
      <c r="V155" s="304"/>
      <c r="W155" s="304"/>
      <c r="X155" s="304"/>
      <c r="Y155" s="304"/>
      <c r="Z155" s="304"/>
      <c r="AA155" s="304"/>
      <c r="AB155" s="304"/>
      <c r="AC155" s="304"/>
      <c r="AD155" s="304"/>
      <c r="AE155" s="304"/>
      <c r="AF155" s="304"/>
      <c r="AG155" s="304"/>
      <c r="AH155" s="304"/>
      <c r="AI155" s="304"/>
      <c r="AJ155" s="304"/>
      <c r="AK155" s="304"/>
      <c r="AL155" s="304"/>
      <c r="AM155" s="304"/>
      <c r="AN155" s="305"/>
      <c r="AO155" s="305"/>
      <c r="AP155" s="306"/>
    </row>
    <row r="156" spans="1:42" ht="18" customHeight="1" x14ac:dyDescent="0.25">
      <c r="C156" s="192"/>
    </row>
    <row r="157" spans="1:42" ht="18" customHeight="1" x14ac:dyDescent="0.25">
      <c r="A157" t="s">
        <v>1404</v>
      </c>
    </row>
    <row r="158" spans="1:42" ht="18" customHeight="1" thickBot="1" x14ac:dyDescent="0.3">
      <c r="A158" s="3" t="s">
        <v>1100</v>
      </c>
    </row>
    <row r="159" spans="1:42" ht="19.95" customHeight="1" x14ac:dyDescent="0.25">
      <c r="B159" s="958" t="s">
        <v>1566</v>
      </c>
      <c r="C159" s="959"/>
      <c r="D159" s="959"/>
      <c r="E159" s="959"/>
      <c r="F159" s="959"/>
      <c r="G159" s="959"/>
      <c r="H159" s="959"/>
      <c r="I159" s="959"/>
      <c r="J159" s="959"/>
      <c r="K159" s="959"/>
      <c r="L159" s="959"/>
      <c r="M159" s="960"/>
      <c r="N159" s="159"/>
      <c r="O159" s="135"/>
      <c r="P159" s="135" t="s">
        <v>1054</v>
      </c>
      <c r="Q159" s="135"/>
      <c r="R159" s="135"/>
      <c r="S159" s="135"/>
      <c r="T159" s="135"/>
      <c r="U159" s="135"/>
      <c r="V159" s="135"/>
      <c r="W159" s="135"/>
      <c r="X159" s="135"/>
      <c r="Y159" s="135"/>
      <c r="Z159" s="135"/>
      <c r="AA159" s="135"/>
      <c r="AB159" s="135"/>
      <c r="AC159" s="135"/>
      <c r="AD159" s="135"/>
      <c r="AE159" s="135"/>
      <c r="AF159" s="135"/>
      <c r="AG159" s="135"/>
      <c r="AH159" s="135"/>
      <c r="AI159" s="135"/>
      <c r="AJ159" s="135"/>
      <c r="AK159" s="135"/>
      <c r="AL159" s="135"/>
      <c r="AM159" s="135"/>
      <c r="AN159" s="135"/>
      <c r="AO159" s="135"/>
      <c r="AP159" s="136"/>
    </row>
    <row r="160" spans="1:42" ht="19.95" customHeight="1" x14ac:dyDescent="0.25">
      <c r="B160" s="961"/>
      <c r="C160" s="962"/>
      <c r="D160" s="962"/>
      <c r="E160" s="962"/>
      <c r="F160" s="962"/>
      <c r="G160" s="962"/>
      <c r="H160" s="962"/>
      <c r="I160" s="962"/>
      <c r="J160" s="962"/>
      <c r="K160" s="962"/>
      <c r="L160" s="962"/>
      <c r="M160" s="963"/>
      <c r="N160" s="27"/>
      <c r="O160" s="27"/>
      <c r="P160" s="27" t="s">
        <v>1073</v>
      </c>
      <c r="Q160" s="27"/>
      <c r="R160" s="27"/>
      <c r="S160" s="27"/>
      <c r="T160" s="27"/>
      <c r="U160" s="27"/>
      <c r="V160" s="27"/>
      <c r="W160" s="27"/>
      <c r="X160" s="27"/>
      <c r="Y160" s="1118"/>
      <c r="Z160" s="1118"/>
      <c r="AA160" s="1118"/>
      <c r="AB160" s="298" t="s">
        <v>301</v>
      </c>
      <c r="AC160" s="1118"/>
      <c r="AD160" s="1118"/>
      <c r="AE160" s="298" t="s">
        <v>1059</v>
      </c>
      <c r="AF160" s="298"/>
      <c r="AG160" s="299"/>
      <c r="AH160" s="27"/>
      <c r="AI160" s="27"/>
      <c r="AJ160" s="27"/>
      <c r="AK160" s="27"/>
      <c r="AL160" s="27"/>
      <c r="AM160" s="27"/>
      <c r="AN160" s="27"/>
      <c r="AO160" s="27"/>
      <c r="AP160" s="28"/>
    </row>
    <row r="161" spans="2:42" ht="19.95" customHeight="1" x14ac:dyDescent="0.25">
      <c r="B161" s="961"/>
      <c r="C161" s="962"/>
      <c r="D161" s="962"/>
      <c r="E161" s="962"/>
      <c r="F161" s="962"/>
      <c r="G161" s="962"/>
      <c r="H161" s="962"/>
      <c r="I161" s="962"/>
      <c r="J161" s="962"/>
      <c r="K161" s="962"/>
      <c r="L161" s="962"/>
      <c r="M161" s="963"/>
      <c r="N161" s="27"/>
      <c r="O161" s="27"/>
      <c r="P161" s="27" t="s">
        <v>1055</v>
      </c>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c r="AN161" s="27"/>
      <c r="AO161" s="27"/>
      <c r="AP161" s="28"/>
    </row>
    <row r="162" spans="2:42" ht="19.95" customHeight="1" x14ac:dyDescent="0.25">
      <c r="B162" s="964"/>
      <c r="C162" s="965"/>
      <c r="D162" s="965"/>
      <c r="E162" s="965"/>
      <c r="F162" s="965"/>
      <c r="G162" s="965"/>
      <c r="H162" s="965"/>
      <c r="I162" s="965"/>
      <c r="J162" s="965"/>
      <c r="K162" s="965"/>
      <c r="L162" s="965"/>
      <c r="M162" s="966"/>
      <c r="N162" s="30"/>
      <c r="O162" s="30"/>
      <c r="P162" s="308" t="s">
        <v>1056</v>
      </c>
      <c r="Q162" s="30"/>
      <c r="R162" s="30"/>
      <c r="S162" s="30"/>
      <c r="T162" s="30"/>
      <c r="U162" s="30"/>
      <c r="V162" s="30"/>
      <c r="W162" s="30"/>
      <c r="X162" s="30"/>
      <c r="Y162" s="30"/>
      <c r="Z162" s="30"/>
      <c r="AA162" s="30"/>
      <c r="AB162" s="30"/>
      <c r="AC162" s="30"/>
      <c r="AD162" s="30"/>
      <c r="AE162" s="30"/>
      <c r="AF162" s="30"/>
      <c r="AG162" s="30"/>
      <c r="AH162" s="30"/>
      <c r="AI162" s="30"/>
      <c r="AJ162" s="30"/>
      <c r="AK162" s="30"/>
      <c r="AL162" s="30"/>
      <c r="AM162" s="30"/>
      <c r="AN162" s="30"/>
      <c r="AO162" s="30"/>
      <c r="AP162" s="31"/>
    </row>
    <row r="163" spans="2:42" ht="19.95" customHeight="1" x14ac:dyDescent="0.25">
      <c r="B163" s="366"/>
      <c r="C163" s="367"/>
      <c r="D163" s="367"/>
      <c r="E163" s="367"/>
      <c r="F163" s="367"/>
      <c r="G163" s="367"/>
      <c r="H163" s="367"/>
      <c r="I163" s="367"/>
      <c r="J163" s="367"/>
      <c r="K163" s="367"/>
      <c r="L163" s="367"/>
      <c r="M163" s="368"/>
      <c r="N163" s="209"/>
      <c r="O163" s="27"/>
      <c r="P163" s="27" t="s">
        <v>288</v>
      </c>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c r="AN163" s="27"/>
      <c r="AO163" s="27"/>
      <c r="AP163" s="28"/>
    </row>
    <row r="164" spans="2:42" ht="15" customHeight="1" x14ac:dyDescent="0.25">
      <c r="B164" s="370" t="s">
        <v>894</v>
      </c>
      <c r="C164" s="1292" t="s">
        <v>1567</v>
      </c>
      <c r="D164" s="1292"/>
      <c r="E164" s="1292"/>
      <c r="F164" s="1292"/>
      <c r="G164" s="1292"/>
      <c r="H164" s="1292"/>
      <c r="I164" s="1292"/>
      <c r="J164" s="1292"/>
      <c r="K164" s="1292"/>
      <c r="L164" s="1292"/>
      <c r="M164" s="1293"/>
      <c r="N164" s="26"/>
      <c r="O164" s="27"/>
      <c r="P164" s="27" t="s">
        <v>1083</v>
      </c>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c r="AN164" s="27"/>
      <c r="AO164" s="27"/>
      <c r="AP164" s="28"/>
    </row>
    <row r="165" spans="2:42" ht="15" customHeight="1" x14ac:dyDescent="0.25">
      <c r="B165" s="366"/>
      <c r="C165" s="1292"/>
      <c r="D165" s="1292"/>
      <c r="E165" s="1292"/>
      <c r="F165" s="1292"/>
      <c r="G165" s="1292"/>
      <c r="H165" s="1292"/>
      <c r="I165" s="1292"/>
      <c r="J165" s="1292"/>
      <c r="K165" s="1292"/>
      <c r="L165" s="1292"/>
      <c r="M165" s="1293"/>
      <c r="N165" s="26"/>
      <c r="O165" s="27"/>
      <c r="P165" s="27"/>
      <c r="Q165" s="27"/>
      <c r="R165" s="27"/>
      <c r="S165" s="27"/>
      <c r="T165" s="27"/>
      <c r="U165" s="27" t="s">
        <v>1086</v>
      </c>
      <c r="V165" s="27"/>
      <c r="W165" s="27"/>
      <c r="X165" s="27"/>
      <c r="Y165" s="27"/>
      <c r="Z165" s="27"/>
      <c r="AA165" s="27"/>
      <c r="AB165" s="27"/>
      <c r="AC165" s="27"/>
      <c r="AD165" s="27"/>
      <c r="AE165" s="27"/>
      <c r="AF165" s="27"/>
      <c r="AG165" s="27"/>
      <c r="AH165" s="27"/>
      <c r="AI165" s="27"/>
      <c r="AJ165" s="27"/>
      <c r="AK165" s="27"/>
      <c r="AL165" s="27"/>
      <c r="AM165" s="27"/>
      <c r="AN165" s="27"/>
      <c r="AO165" s="27"/>
      <c r="AP165" s="28"/>
    </row>
    <row r="166" spans="2:42" ht="19.95" customHeight="1" x14ac:dyDescent="0.25">
      <c r="B166" s="366"/>
      <c r="C166" s="1292"/>
      <c r="D166" s="1292"/>
      <c r="E166" s="1292"/>
      <c r="F166" s="1292"/>
      <c r="G166" s="1292"/>
      <c r="H166" s="1292"/>
      <c r="I166" s="1292"/>
      <c r="J166" s="1292"/>
      <c r="K166" s="1292"/>
      <c r="L166" s="1292"/>
      <c r="M166" s="1293"/>
      <c r="N166" s="26"/>
      <c r="O166" s="27"/>
      <c r="P166" s="27" t="s">
        <v>1074</v>
      </c>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c r="AN166" s="27"/>
      <c r="AO166" s="27"/>
      <c r="AP166" s="28"/>
    </row>
    <row r="167" spans="2:42" ht="19.95" customHeight="1" x14ac:dyDescent="0.25">
      <c r="B167" s="366"/>
      <c r="C167" s="1292"/>
      <c r="D167" s="1292"/>
      <c r="E167" s="1292"/>
      <c r="F167" s="1292"/>
      <c r="G167" s="1292"/>
      <c r="H167" s="1292"/>
      <c r="I167" s="1292"/>
      <c r="J167" s="1292"/>
      <c r="K167" s="1292"/>
      <c r="L167" s="1292"/>
      <c r="M167" s="1293"/>
      <c r="N167" s="26"/>
      <c r="O167" s="27"/>
      <c r="P167" s="27" t="s">
        <v>1075</v>
      </c>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c r="AN167" s="27"/>
      <c r="AO167" s="27"/>
      <c r="AP167" s="28"/>
    </row>
    <row r="168" spans="2:42" ht="19.95" customHeight="1" x14ac:dyDescent="0.25">
      <c r="B168" s="961" t="s">
        <v>1598</v>
      </c>
      <c r="C168" s="962"/>
      <c r="D168" s="962"/>
      <c r="E168" s="962"/>
      <c r="F168" s="962"/>
      <c r="G168" s="962"/>
      <c r="H168" s="962"/>
      <c r="I168" s="962"/>
      <c r="J168" s="962"/>
      <c r="K168" s="962"/>
      <c r="L168" s="962"/>
      <c r="M168" s="963"/>
      <c r="N168" s="26"/>
      <c r="O168" s="27"/>
      <c r="P168" s="27" t="s">
        <v>1076</v>
      </c>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c r="AN168" s="27"/>
      <c r="AO168" s="27"/>
      <c r="AP168" s="28"/>
    </row>
    <row r="169" spans="2:42" ht="19.95" customHeight="1" x14ac:dyDescent="0.25">
      <c r="B169" s="961"/>
      <c r="C169" s="962"/>
      <c r="D169" s="962"/>
      <c r="E169" s="962"/>
      <c r="F169" s="962"/>
      <c r="G169" s="962"/>
      <c r="H169" s="962"/>
      <c r="I169" s="962"/>
      <c r="J169" s="962"/>
      <c r="K169" s="962"/>
      <c r="L169" s="962"/>
      <c r="M169" s="963"/>
      <c r="N169" s="26"/>
      <c r="O169" s="27"/>
      <c r="P169" s="27" t="s">
        <v>1077</v>
      </c>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c r="AN169" s="27"/>
      <c r="AO169" s="27"/>
      <c r="AP169" s="28"/>
    </row>
    <row r="170" spans="2:42" ht="19.95" customHeight="1" x14ac:dyDescent="0.25">
      <c r="B170" s="961"/>
      <c r="C170" s="962"/>
      <c r="D170" s="962"/>
      <c r="E170" s="962"/>
      <c r="F170" s="962"/>
      <c r="G170" s="962"/>
      <c r="H170" s="962"/>
      <c r="I170" s="962"/>
      <c r="J170" s="962"/>
      <c r="K170" s="962"/>
      <c r="L170" s="962"/>
      <c r="M170" s="963"/>
      <c r="N170" s="26"/>
      <c r="O170" s="27"/>
      <c r="P170" s="27" t="s">
        <v>1078</v>
      </c>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c r="AN170" s="27"/>
      <c r="AO170" s="27"/>
      <c r="AP170" s="28"/>
    </row>
    <row r="171" spans="2:42" ht="19.95" customHeight="1" x14ac:dyDescent="0.25">
      <c r="B171" s="961"/>
      <c r="C171" s="962"/>
      <c r="D171" s="962"/>
      <c r="E171" s="962"/>
      <c r="F171" s="962"/>
      <c r="G171" s="962"/>
      <c r="H171" s="962"/>
      <c r="I171" s="962"/>
      <c r="J171" s="962"/>
      <c r="K171" s="962"/>
      <c r="L171" s="962"/>
      <c r="M171" s="963"/>
      <c r="N171" s="26"/>
      <c r="O171" s="27"/>
      <c r="P171" s="27" t="s">
        <v>1079</v>
      </c>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c r="AN171" s="27"/>
      <c r="AO171" s="27"/>
      <c r="AP171" s="28"/>
    </row>
    <row r="172" spans="2:42" ht="19.95" customHeight="1" x14ac:dyDescent="0.25">
      <c r="B172" s="366"/>
      <c r="C172" s="359"/>
      <c r="D172" s="359"/>
      <c r="E172" s="359"/>
      <c r="F172" s="359"/>
      <c r="G172" s="359"/>
      <c r="H172" s="359"/>
      <c r="I172" s="359"/>
      <c r="J172" s="359"/>
      <c r="K172" s="359"/>
      <c r="L172" s="359"/>
      <c r="M172" s="360"/>
      <c r="N172" s="26"/>
      <c r="O172" s="27"/>
      <c r="P172" s="27" t="s">
        <v>1080</v>
      </c>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c r="AN172" s="27"/>
      <c r="AO172" s="27"/>
      <c r="AP172" s="28"/>
    </row>
    <row r="173" spans="2:42" ht="19.95" customHeight="1" x14ac:dyDescent="0.25">
      <c r="B173" s="366"/>
      <c r="C173" s="359"/>
      <c r="D173" s="359"/>
      <c r="E173" s="359"/>
      <c r="F173" s="359"/>
      <c r="G173" s="359"/>
      <c r="H173" s="359"/>
      <c r="I173" s="359"/>
      <c r="J173" s="359"/>
      <c r="K173" s="359"/>
      <c r="L173" s="359"/>
      <c r="M173" s="360"/>
      <c r="N173" s="26"/>
      <c r="O173" s="27"/>
      <c r="P173" s="27" t="s">
        <v>1081</v>
      </c>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c r="AN173" s="27"/>
      <c r="AO173" s="27"/>
      <c r="AP173" s="28"/>
    </row>
    <row r="174" spans="2:42" ht="15" customHeight="1" x14ac:dyDescent="0.25">
      <c r="B174" s="366"/>
      <c r="C174" s="359"/>
      <c r="D174" s="359"/>
      <c r="E174" s="359"/>
      <c r="F174" s="359"/>
      <c r="G174" s="359"/>
      <c r="H174" s="359"/>
      <c r="I174" s="359"/>
      <c r="J174" s="359"/>
      <c r="K174" s="359"/>
      <c r="L174" s="359"/>
      <c r="M174" s="360"/>
      <c r="N174" s="26"/>
      <c r="O174" s="27"/>
      <c r="P174" s="27" t="s">
        <v>1084</v>
      </c>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c r="AN174" s="27"/>
      <c r="AO174" s="27"/>
      <c r="AP174" s="28"/>
    </row>
    <row r="175" spans="2:42" ht="15" customHeight="1" x14ac:dyDescent="0.25">
      <c r="B175" s="366"/>
      <c r="C175" s="359"/>
      <c r="D175" s="359"/>
      <c r="E175" s="359"/>
      <c r="F175" s="359"/>
      <c r="G175" s="359"/>
      <c r="H175" s="359"/>
      <c r="I175" s="359"/>
      <c r="J175" s="359"/>
      <c r="K175" s="359"/>
      <c r="L175" s="359"/>
      <c r="M175" s="360"/>
      <c r="N175" s="26"/>
      <c r="O175" s="27"/>
      <c r="P175" s="27"/>
      <c r="Q175" s="27"/>
      <c r="R175" s="27"/>
      <c r="S175" s="27"/>
      <c r="T175" s="27"/>
      <c r="U175" s="27"/>
      <c r="V175" s="27"/>
      <c r="W175" s="27" t="s">
        <v>1085</v>
      </c>
      <c r="X175" s="27"/>
      <c r="Y175" s="27"/>
      <c r="Z175" s="27"/>
      <c r="AA175" s="27"/>
      <c r="AB175" s="27"/>
      <c r="AC175" s="27"/>
      <c r="AD175" s="27"/>
      <c r="AE175" s="27"/>
      <c r="AF175" s="27"/>
      <c r="AG175" s="27"/>
      <c r="AH175" s="27"/>
      <c r="AI175" s="27"/>
      <c r="AJ175" s="27"/>
      <c r="AK175" s="27"/>
      <c r="AL175" s="27"/>
      <c r="AM175" s="27"/>
      <c r="AN175" s="27"/>
      <c r="AO175" s="27"/>
      <c r="AP175" s="28"/>
    </row>
    <row r="176" spans="2:42" ht="19.95" customHeight="1" x14ac:dyDescent="0.25">
      <c r="B176" s="366"/>
      <c r="C176" s="359"/>
      <c r="D176" s="359"/>
      <c r="E176" s="359"/>
      <c r="F176" s="359"/>
      <c r="G176" s="359"/>
      <c r="H176" s="359"/>
      <c r="I176" s="359"/>
      <c r="J176" s="359"/>
      <c r="K176" s="359"/>
      <c r="L176" s="359"/>
      <c r="M176" s="360"/>
      <c r="N176" s="26"/>
      <c r="O176" s="27"/>
      <c r="P176" s="27" t="s">
        <v>1082</v>
      </c>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c r="AN176" s="27"/>
      <c r="AO176" s="27"/>
      <c r="AP176" s="28"/>
    </row>
    <row r="177" spans="1:48" ht="19.95" customHeight="1" x14ac:dyDescent="0.25">
      <c r="B177" s="369"/>
      <c r="C177" s="361"/>
      <c r="D177" s="361"/>
      <c r="E177" s="361"/>
      <c r="F177" s="361"/>
      <c r="G177" s="361"/>
      <c r="H177" s="361"/>
      <c r="I177" s="361"/>
      <c r="J177" s="361"/>
      <c r="K177" s="361"/>
      <c r="L177" s="361"/>
      <c r="M177" s="362"/>
      <c r="N177" s="26"/>
      <c r="O177" s="27"/>
      <c r="P177" s="27" t="s">
        <v>36</v>
      </c>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c r="AN177" s="27"/>
      <c r="AO177" s="27"/>
      <c r="AP177" s="28"/>
    </row>
    <row r="178" spans="1:48" ht="42" customHeight="1" thickBot="1" x14ac:dyDescent="0.3">
      <c r="B178" s="1267" t="s">
        <v>1599</v>
      </c>
      <c r="C178" s="1268"/>
      <c r="D178" s="1268"/>
      <c r="E178" s="1268"/>
      <c r="F178" s="1268"/>
      <c r="G178" s="1268"/>
      <c r="H178" s="1268"/>
      <c r="I178" s="1268"/>
      <c r="J178" s="1268"/>
      <c r="K178" s="1268"/>
      <c r="L178" s="1268"/>
      <c r="M178" s="1268"/>
      <c r="N178" s="311"/>
      <c r="O178" s="309"/>
      <c r="P178" s="309" t="s">
        <v>1089</v>
      </c>
      <c r="Q178" s="309"/>
      <c r="R178" s="309"/>
      <c r="S178" s="309"/>
      <c r="T178" s="309"/>
      <c r="U178" s="309" t="s">
        <v>1087</v>
      </c>
      <c r="V178" s="309"/>
      <c r="W178" s="309"/>
      <c r="X178" s="309"/>
      <c r="Y178" s="309"/>
      <c r="Z178" s="309" t="s">
        <v>1088</v>
      </c>
      <c r="AA178" s="309"/>
      <c r="AB178" s="309"/>
      <c r="AC178" s="309"/>
      <c r="AD178" s="309"/>
      <c r="AE178" s="309"/>
      <c r="AF178" s="309"/>
      <c r="AG178" s="309"/>
      <c r="AH178" s="309"/>
      <c r="AI178" s="309"/>
      <c r="AJ178" s="309"/>
      <c r="AK178" s="309"/>
      <c r="AL178" s="309"/>
      <c r="AM178" s="309"/>
      <c r="AN178" s="309"/>
      <c r="AO178" s="309"/>
      <c r="AP178" s="310"/>
    </row>
    <row r="179" spans="1:48" ht="18" customHeight="1" x14ac:dyDescent="0.25">
      <c r="C179" s="192"/>
    </row>
    <row r="180" spans="1:48" ht="18" customHeight="1" x14ac:dyDescent="0.25">
      <c r="A180" t="s">
        <v>1405</v>
      </c>
    </row>
    <row r="181" spans="1:48" ht="18" customHeight="1" x14ac:dyDescent="0.25">
      <c r="A181" t="s">
        <v>894</v>
      </c>
      <c r="B181" s="3" t="s">
        <v>1214</v>
      </c>
    </row>
    <row r="182" spans="1:48" ht="18" customHeight="1" x14ac:dyDescent="0.25">
      <c r="B182" s="3" t="s">
        <v>1102</v>
      </c>
    </row>
    <row r="183" spans="1:48" ht="18" customHeight="1" thickBot="1" x14ac:dyDescent="0.3">
      <c r="A183" t="s">
        <v>182</v>
      </c>
    </row>
    <row r="184" spans="1:48" ht="18" customHeight="1" x14ac:dyDescent="0.25">
      <c r="B184" s="1102" t="s">
        <v>1104</v>
      </c>
      <c r="C184" s="1103"/>
      <c r="D184" s="1103"/>
      <c r="E184" s="1103"/>
      <c r="F184" s="1103"/>
      <c r="G184" s="1103"/>
      <c r="H184" s="1103"/>
      <c r="I184" s="1103"/>
      <c r="J184" s="1103"/>
      <c r="K184" s="1103"/>
      <c r="L184" s="1103"/>
      <c r="M184" s="1103"/>
      <c r="N184" s="1103"/>
      <c r="O184" s="1103"/>
      <c r="P184" s="1103"/>
      <c r="Q184" s="1103"/>
      <c r="R184" s="1103"/>
      <c r="S184" s="1103"/>
      <c r="T184" s="1103"/>
      <c r="U184" s="1103"/>
      <c r="V184" s="1103"/>
      <c r="W184" s="1103"/>
      <c r="X184" s="1103"/>
      <c r="Y184" s="1103"/>
      <c r="Z184" s="1103"/>
      <c r="AA184" s="1103"/>
      <c r="AB184" s="1103"/>
      <c r="AC184" s="1103"/>
      <c r="AD184" s="1103"/>
      <c r="AE184" s="1103"/>
      <c r="AF184" s="1103"/>
      <c r="AG184" s="1103"/>
      <c r="AH184" s="1104"/>
      <c r="AI184" s="1108"/>
      <c r="AJ184" s="1109"/>
      <c r="AK184" s="1109"/>
      <c r="AL184" s="1109"/>
      <c r="AM184" s="1110"/>
      <c r="AN184" s="1191" t="s">
        <v>163</v>
      </c>
      <c r="AO184" s="1192"/>
      <c r="AP184" s="1193"/>
    </row>
    <row r="185" spans="1:48" ht="31.95" customHeight="1" x14ac:dyDescent="0.25">
      <c r="B185" s="1105" t="s">
        <v>1095</v>
      </c>
      <c r="C185" s="1106"/>
      <c r="D185" s="1106"/>
      <c r="E185" s="1106"/>
      <c r="F185" s="1106"/>
      <c r="G185" s="1106"/>
      <c r="H185" s="1106"/>
      <c r="I185" s="1106"/>
      <c r="J185" s="1106"/>
      <c r="K185" s="1106"/>
      <c r="L185" s="1106"/>
      <c r="M185" s="1106"/>
      <c r="N185" s="1106"/>
      <c r="O185" s="1106"/>
      <c r="P185" s="1106"/>
      <c r="Q185" s="1106"/>
      <c r="R185" s="1106"/>
      <c r="S185" s="1106"/>
      <c r="T185" s="1106"/>
      <c r="U185" s="1106"/>
      <c r="V185" s="1106"/>
      <c r="W185" s="1106"/>
      <c r="X185" s="1106"/>
      <c r="Y185" s="1106"/>
      <c r="Z185" s="1106"/>
      <c r="AA185" s="1106"/>
      <c r="AB185" s="1106"/>
      <c r="AC185" s="1106"/>
      <c r="AD185" s="1106"/>
      <c r="AE185" s="1106"/>
      <c r="AF185" s="1106"/>
      <c r="AG185" s="1106"/>
      <c r="AH185" s="1107"/>
      <c r="AI185" s="1111"/>
      <c r="AJ185" s="1112"/>
      <c r="AK185" s="1112"/>
      <c r="AL185" s="1112"/>
      <c r="AM185" s="1113"/>
      <c r="AN185" s="1017"/>
      <c r="AO185" s="1018"/>
      <c r="AP185" s="1019"/>
    </row>
    <row r="186" spans="1:48" ht="34.950000000000003" customHeight="1" x14ac:dyDescent="0.25">
      <c r="B186" s="506" t="s">
        <v>1591</v>
      </c>
      <c r="C186" s="507"/>
      <c r="D186" s="507"/>
      <c r="E186" s="507"/>
      <c r="F186" s="507"/>
      <c r="G186" s="507"/>
      <c r="H186" s="507"/>
      <c r="I186" s="507"/>
      <c r="J186" s="507"/>
      <c r="K186" s="507"/>
      <c r="L186" s="507"/>
      <c r="M186" s="507"/>
      <c r="N186" s="507"/>
      <c r="O186" s="507"/>
      <c r="P186" s="507"/>
      <c r="Q186" s="507"/>
      <c r="R186" s="507"/>
      <c r="S186" s="507"/>
      <c r="T186" s="507"/>
      <c r="U186" s="507"/>
      <c r="V186" s="507"/>
      <c r="W186" s="507"/>
      <c r="X186" s="507"/>
      <c r="Y186" s="507"/>
      <c r="Z186" s="507"/>
      <c r="AA186" s="507"/>
      <c r="AB186" s="507"/>
      <c r="AC186" s="507"/>
      <c r="AD186" s="508"/>
      <c r="AE186" s="1114" t="s">
        <v>1358</v>
      </c>
      <c r="AF186" s="1114"/>
      <c r="AG186" s="1114"/>
      <c r="AH186" s="1114"/>
      <c r="AI186" s="1120"/>
      <c r="AJ186" s="1121"/>
      <c r="AK186" s="1121"/>
      <c r="AL186" s="1121"/>
      <c r="AM186" s="1121"/>
      <c r="AN186" s="1121"/>
      <c r="AO186" s="1121"/>
      <c r="AP186" s="1122"/>
      <c r="AQ186" s="341" t="s">
        <v>1581</v>
      </c>
      <c r="AR186" s="344"/>
      <c r="AS186" s="344"/>
      <c r="AT186" s="344"/>
      <c r="AU186" s="344"/>
      <c r="AV186" s="344"/>
    </row>
    <row r="187" spans="1:48" ht="34.950000000000003" customHeight="1" x14ac:dyDescent="0.25">
      <c r="B187" s="1115"/>
      <c r="C187" s="1116"/>
      <c r="D187" s="1116"/>
      <c r="E187" s="1116"/>
      <c r="F187" s="1116"/>
      <c r="G187" s="1116"/>
      <c r="H187" s="1116"/>
      <c r="I187" s="1116"/>
      <c r="J187" s="1116"/>
      <c r="K187" s="1116"/>
      <c r="L187" s="1116"/>
      <c r="M187" s="1116"/>
      <c r="N187" s="1116"/>
      <c r="O187" s="1116"/>
      <c r="P187" s="1116"/>
      <c r="Q187" s="1116"/>
      <c r="R187" s="1116"/>
      <c r="S187" s="1116"/>
      <c r="T187" s="1116"/>
      <c r="U187" s="1116"/>
      <c r="V187" s="1116"/>
      <c r="W187" s="1116"/>
      <c r="X187" s="1116"/>
      <c r="Y187" s="1116"/>
      <c r="Z187" s="1116"/>
      <c r="AA187" s="1116"/>
      <c r="AB187" s="1116"/>
      <c r="AC187" s="1116"/>
      <c r="AD187" s="1117"/>
      <c r="AE187" s="1119" t="s">
        <v>1359</v>
      </c>
      <c r="AF187" s="424"/>
      <c r="AG187" s="424"/>
      <c r="AH187" s="425"/>
      <c r="AI187" s="1137"/>
      <c r="AJ187" s="1138"/>
      <c r="AK187" s="1138"/>
      <c r="AL187" s="1138"/>
      <c r="AM187" s="1138"/>
      <c r="AN187" s="1138"/>
      <c r="AO187" s="1138"/>
      <c r="AP187" s="1139"/>
      <c r="AQ187" s="342" t="s">
        <v>1582</v>
      </c>
      <c r="AR187" s="343"/>
      <c r="AS187" s="343"/>
      <c r="AT187" s="343"/>
      <c r="AU187" s="343"/>
      <c r="AV187" s="343"/>
    </row>
    <row r="188" spans="1:48" ht="25.1" customHeight="1" x14ac:dyDescent="0.25">
      <c r="B188" s="338" t="s">
        <v>894</v>
      </c>
      <c r="C188" s="339" t="s">
        <v>1386</v>
      </c>
      <c r="D188" s="333"/>
      <c r="E188" s="333"/>
      <c r="F188" s="333"/>
      <c r="G188" s="333"/>
      <c r="H188" s="333"/>
      <c r="I188" s="333"/>
      <c r="J188" s="333"/>
      <c r="K188" s="333"/>
      <c r="L188" s="333"/>
      <c r="M188" s="333"/>
      <c r="N188" s="333"/>
      <c r="O188" s="333"/>
      <c r="P188" s="333"/>
      <c r="Q188" s="333"/>
      <c r="R188" s="334"/>
      <c r="S188" s="617" t="s">
        <v>1568</v>
      </c>
      <c r="T188" s="485"/>
      <c r="U188" s="485"/>
      <c r="V188" s="485"/>
      <c r="W188" s="519"/>
      <c r="X188" s="169"/>
      <c r="Y188" s="156"/>
      <c r="Z188" s="156" t="s">
        <v>1092</v>
      </c>
      <c r="AA188" s="156"/>
      <c r="AB188" s="156"/>
      <c r="AC188" s="156"/>
      <c r="AD188" s="156" t="s">
        <v>1093</v>
      </c>
      <c r="AE188" s="156"/>
      <c r="AF188" s="156"/>
      <c r="AG188" s="156"/>
      <c r="AH188" s="156"/>
      <c r="AI188" s="156"/>
      <c r="AJ188" s="156"/>
      <c r="AK188" s="156"/>
      <c r="AL188" s="156"/>
      <c r="AM188" s="156"/>
      <c r="AN188" s="156"/>
      <c r="AO188" s="156"/>
      <c r="AP188" s="157"/>
    </row>
    <row r="189" spans="1:48" ht="19.95" customHeight="1" x14ac:dyDescent="0.25">
      <c r="B189" s="345"/>
      <c r="C189" s="346" t="s">
        <v>1385</v>
      </c>
      <c r="D189" s="336"/>
      <c r="E189" s="336"/>
      <c r="F189" s="336"/>
      <c r="G189" s="336"/>
      <c r="H189" s="336"/>
      <c r="I189" s="336"/>
      <c r="J189" s="336"/>
      <c r="K189" s="336"/>
      <c r="L189" s="336"/>
      <c r="M189" s="336"/>
      <c r="N189" s="336"/>
      <c r="O189" s="336"/>
      <c r="P189" s="336"/>
      <c r="Q189" s="336"/>
      <c r="R189" s="337"/>
      <c r="S189" s="358" t="s">
        <v>1455</v>
      </c>
      <c r="T189" s="357"/>
      <c r="U189" s="357"/>
      <c r="V189" s="357"/>
      <c r="W189" s="357"/>
      <c r="X189" s="194"/>
      <c r="Y189" s="194"/>
      <c r="Z189" s="194"/>
      <c r="AA189" s="194"/>
      <c r="AB189" s="194"/>
      <c r="AC189" s="194"/>
      <c r="AD189" s="194"/>
      <c r="AE189" s="194"/>
      <c r="AF189" s="194"/>
      <c r="AG189" s="194"/>
      <c r="AH189" s="194"/>
      <c r="AI189" s="194"/>
      <c r="AJ189" s="194"/>
      <c r="AK189" s="194"/>
      <c r="AL189" s="194"/>
      <c r="AM189" s="194"/>
      <c r="AN189" s="194"/>
      <c r="AO189" s="194"/>
      <c r="AP189" s="109"/>
    </row>
    <row r="190" spans="1:48" ht="19.95" customHeight="1" x14ac:dyDescent="0.25">
      <c r="B190" s="335"/>
      <c r="C190" s="336"/>
      <c r="D190" s="336"/>
      <c r="E190" s="336"/>
      <c r="F190" s="336"/>
      <c r="G190" s="336"/>
      <c r="H190" s="336"/>
      <c r="I190" s="336"/>
      <c r="J190" s="336"/>
      <c r="K190" s="336"/>
      <c r="L190" s="336"/>
      <c r="M190" s="336"/>
      <c r="N190" s="336"/>
      <c r="O190" s="336"/>
      <c r="P190" s="336"/>
      <c r="Q190" s="336"/>
      <c r="R190" s="337"/>
      <c r="S190" s="1007" t="s">
        <v>1090</v>
      </c>
      <c r="T190" s="510"/>
      <c r="U190" s="510"/>
      <c r="V190" s="510"/>
      <c r="W190" s="511"/>
      <c r="X190" s="209"/>
      <c r="Y190" s="27"/>
      <c r="Z190" s="27" t="s">
        <v>1091</v>
      </c>
      <c r="AA190" s="27"/>
      <c r="AB190" s="27"/>
      <c r="AC190" s="27"/>
      <c r="AD190" s="27"/>
      <c r="AE190" s="27"/>
      <c r="AF190" s="27"/>
      <c r="AG190" s="27"/>
      <c r="AH190" s="27"/>
      <c r="AI190" s="27"/>
      <c r="AJ190" s="27"/>
      <c r="AK190" s="27"/>
      <c r="AL190" s="27"/>
      <c r="AM190" s="27"/>
      <c r="AN190" s="27"/>
      <c r="AO190" s="27"/>
      <c r="AP190" s="28"/>
    </row>
    <row r="191" spans="1:48" ht="19.95" customHeight="1" x14ac:dyDescent="0.25">
      <c r="B191" s="1009" t="s">
        <v>1604</v>
      </c>
      <c r="C191" s="1010"/>
      <c r="D191" s="1010"/>
      <c r="E191" s="1010"/>
      <c r="F191" s="1010"/>
      <c r="G191" s="1010"/>
      <c r="H191" s="1010"/>
      <c r="I191" s="1010"/>
      <c r="J191" s="1010"/>
      <c r="K191" s="1010"/>
      <c r="L191" s="1010"/>
      <c r="M191" s="1010"/>
      <c r="N191" s="1010"/>
      <c r="O191" s="1010"/>
      <c r="P191" s="1010"/>
      <c r="Q191" s="1010"/>
      <c r="R191" s="1011"/>
      <c r="S191" s="1007"/>
      <c r="T191" s="510"/>
      <c r="U191" s="510"/>
      <c r="V191" s="510"/>
      <c r="W191" s="511"/>
      <c r="X191" s="26"/>
      <c r="Y191" s="27"/>
      <c r="Z191" s="27" t="s">
        <v>1262</v>
      </c>
      <c r="AA191" s="27"/>
      <c r="AB191" s="27"/>
      <c r="AC191" s="27"/>
      <c r="AD191" s="27"/>
      <c r="AE191" s="27"/>
      <c r="AF191" s="27"/>
      <c r="AG191" s="27"/>
      <c r="AH191" s="27"/>
      <c r="AI191" s="27"/>
      <c r="AJ191" s="27"/>
      <c r="AK191" s="27"/>
      <c r="AL191" s="27"/>
      <c r="AM191" s="27"/>
      <c r="AN191" s="27"/>
      <c r="AO191" s="27"/>
      <c r="AP191" s="28"/>
    </row>
    <row r="192" spans="1:48" ht="19.95" customHeight="1" x14ac:dyDescent="0.25">
      <c r="B192" s="1009"/>
      <c r="C192" s="1010"/>
      <c r="D192" s="1010"/>
      <c r="E192" s="1010"/>
      <c r="F192" s="1010"/>
      <c r="G192" s="1010"/>
      <c r="H192" s="1010"/>
      <c r="I192" s="1010"/>
      <c r="J192" s="1010"/>
      <c r="K192" s="1010"/>
      <c r="L192" s="1010"/>
      <c r="M192" s="1010"/>
      <c r="N192" s="1010"/>
      <c r="O192" s="1010"/>
      <c r="P192" s="1010"/>
      <c r="Q192" s="1010"/>
      <c r="R192" s="1011"/>
      <c r="S192" s="1007"/>
      <c r="T192" s="510"/>
      <c r="U192" s="510"/>
      <c r="V192" s="510"/>
      <c r="W192" s="511"/>
      <c r="X192" s="26"/>
      <c r="Y192" s="27"/>
      <c r="Z192" s="340" t="s">
        <v>1263</v>
      </c>
      <c r="AA192" s="27"/>
      <c r="AB192" s="27"/>
      <c r="AC192" s="27"/>
      <c r="AD192" s="27"/>
      <c r="AE192" s="27"/>
      <c r="AF192" s="27"/>
      <c r="AG192" s="27"/>
      <c r="AH192" s="27"/>
      <c r="AI192" s="27"/>
      <c r="AJ192" s="27"/>
      <c r="AK192" s="27"/>
      <c r="AL192" s="27"/>
      <c r="AM192" s="27"/>
      <c r="AN192" s="27"/>
      <c r="AO192" s="27"/>
      <c r="AP192" s="28"/>
    </row>
    <row r="193" spans="1:48" ht="19.95" customHeight="1" thickBot="1" x14ac:dyDescent="0.3">
      <c r="B193" s="1012"/>
      <c r="C193" s="1013"/>
      <c r="D193" s="1013"/>
      <c r="E193" s="1013"/>
      <c r="F193" s="1013"/>
      <c r="G193" s="1013"/>
      <c r="H193" s="1013"/>
      <c r="I193" s="1013"/>
      <c r="J193" s="1013"/>
      <c r="K193" s="1013"/>
      <c r="L193" s="1013"/>
      <c r="M193" s="1013"/>
      <c r="N193" s="1013"/>
      <c r="O193" s="1013"/>
      <c r="P193" s="1013"/>
      <c r="Q193" s="1013"/>
      <c r="R193" s="1014"/>
      <c r="S193" s="1008"/>
      <c r="T193" s="513"/>
      <c r="U193" s="513"/>
      <c r="V193" s="513"/>
      <c r="W193" s="514"/>
      <c r="X193" s="193"/>
      <c r="Y193" s="139"/>
      <c r="Z193" s="139" t="s">
        <v>1094</v>
      </c>
      <c r="AA193" s="139"/>
      <c r="AB193" s="139"/>
      <c r="AC193" s="139"/>
      <c r="AD193" s="139"/>
      <c r="AE193" s="139"/>
      <c r="AF193" s="139"/>
      <c r="AG193" s="139"/>
      <c r="AH193" s="139"/>
      <c r="AI193" s="139"/>
      <c r="AJ193" s="139"/>
      <c r="AK193" s="139"/>
      <c r="AL193" s="139"/>
      <c r="AM193" s="139"/>
      <c r="AN193" s="139"/>
      <c r="AO193" s="139"/>
      <c r="AP193" s="140"/>
    </row>
    <row r="194" spans="1:48" ht="18" customHeight="1" x14ac:dyDescent="0.25">
      <c r="C194" s="192"/>
    </row>
    <row r="195" spans="1:48" ht="18" customHeight="1" x14ac:dyDescent="0.25">
      <c r="A195" t="s">
        <v>1406</v>
      </c>
    </row>
    <row r="196" spans="1:48" ht="18" customHeight="1" x14ac:dyDescent="0.25">
      <c r="A196" s="3" t="s">
        <v>1101</v>
      </c>
    </row>
    <row r="197" spans="1:48" ht="18" customHeight="1" thickBot="1" x14ac:dyDescent="0.3">
      <c r="A197" t="s">
        <v>182</v>
      </c>
    </row>
    <row r="198" spans="1:48" ht="34.950000000000003" customHeight="1" x14ac:dyDescent="0.25">
      <c r="B198" s="562" t="s">
        <v>1589</v>
      </c>
      <c r="C198" s="563"/>
      <c r="D198" s="563"/>
      <c r="E198" s="563"/>
      <c r="F198" s="563"/>
      <c r="G198" s="563"/>
      <c r="H198" s="563"/>
      <c r="I198" s="563"/>
      <c r="J198" s="563"/>
      <c r="K198" s="563"/>
      <c r="L198" s="563"/>
      <c r="M198" s="563"/>
      <c r="N198" s="563"/>
      <c r="O198" s="563"/>
      <c r="P198" s="563"/>
      <c r="Q198" s="563"/>
      <c r="R198" s="563"/>
      <c r="S198" s="563"/>
      <c r="T198" s="563"/>
      <c r="U198" s="563"/>
      <c r="V198" s="563"/>
      <c r="W198" s="563"/>
      <c r="X198" s="563"/>
      <c r="Y198" s="563"/>
      <c r="Z198" s="563"/>
      <c r="AA198" s="563"/>
      <c r="AB198" s="563"/>
      <c r="AC198" s="921" t="s">
        <v>1358</v>
      </c>
      <c r="AD198" s="922"/>
      <c r="AE198" s="922"/>
      <c r="AF198" s="923"/>
      <c r="AG198" s="925"/>
      <c r="AH198" s="926"/>
      <c r="AI198" s="926"/>
      <c r="AJ198" s="926"/>
      <c r="AK198" s="926"/>
      <c r="AL198" s="926"/>
      <c r="AM198" s="927"/>
      <c r="AN198" s="1208" t="s">
        <v>163</v>
      </c>
      <c r="AO198" s="1209"/>
      <c r="AP198" s="1210"/>
      <c r="AQ198" s="341" t="s">
        <v>1581</v>
      </c>
      <c r="AR198" s="344"/>
      <c r="AS198" s="344"/>
      <c r="AT198" s="344"/>
      <c r="AU198" s="344"/>
      <c r="AV198" s="344"/>
    </row>
    <row r="199" spans="1:48" ht="34.950000000000003" customHeight="1" thickBot="1" x14ac:dyDescent="0.3">
      <c r="B199" s="512"/>
      <c r="C199" s="513"/>
      <c r="D199" s="513"/>
      <c r="E199" s="513"/>
      <c r="F199" s="513"/>
      <c r="G199" s="513"/>
      <c r="H199" s="513"/>
      <c r="I199" s="513"/>
      <c r="J199" s="513"/>
      <c r="K199" s="513"/>
      <c r="L199" s="513"/>
      <c r="M199" s="513"/>
      <c r="N199" s="513"/>
      <c r="O199" s="513"/>
      <c r="P199" s="513"/>
      <c r="Q199" s="513"/>
      <c r="R199" s="513"/>
      <c r="S199" s="513"/>
      <c r="T199" s="513"/>
      <c r="U199" s="513"/>
      <c r="V199" s="513"/>
      <c r="W199" s="513"/>
      <c r="X199" s="513"/>
      <c r="Y199" s="513"/>
      <c r="Z199" s="513"/>
      <c r="AA199" s="513"/>
      <c r="AB199" s="513"/>
      <c r="AC199" s="924" t="s">
        <v>1359</v>
      </c>
      <c r="AD199" s="398"/>
      <c r="AE199" s="398"/>
      <c r="AF199" s="399"/>
      <c r="AG199" s="928"/>
      <c r="AH199" s="929"/>
      <c r="AI199" s="929"/>
      <c r="AJ199" s="929"/>
      <c r="AK199" s="929"/>
      <c r="AL199" s="929"/>
      <c r="AM199" s="930"/>
      <c r="AN199" s="1022" t="s">
        <v>163</v>
      </c>
      <c r="AO199" s="1023"/>
      <c r="AP199" s="1024"/>
      <c r="AQ199" s="342" t="s">
        <v>1582</v>
      </c>
      <c r="AR199" s="343"/>
      <c r="AS199" s="343"/>
      <c r="AT199" s="343"/>
      <c r="AU199" s="343"/>
      <c r="AV199" s="343"/>
    </row>
    <row r="200" spans="1:48" ht="18" customHeight="1" x14ac:dyDescent="0.25"/>
    <row r="201" spans="1:48" ht="18" customHeight="1" x14ac:dyDescent="0.25">
      <c r="A201" t="s">
        <v>1442</v>
      </c>
    </row>
    <row r="202" spans="1:48" ht="18" customHeight="1" x14ac:dyDescent="0.25">
      <c r="A202" s="3" t="s">
        <v>1443</v>
      </c>
    </row>
    <row r="203" spans="1:48" ht="18" customHeight="1" x14ac:dyDescent="0.25">
      <c r="B203" s="164" t="s">
        <v>1457</v>
      </c>
    </row>
    <row r="204" spans="1:48" ht="18" customHeight="1" x14ac:dyDescent="0.25">
      <c r="C204" s="177" t="s">
        <v>1444</v>
      </c>
    </row>
    <row r="205" spans="1:48" ht="18" customHeight="1" x14ac:dyDescent="0.25">
      <c r="B205" s="164" t="s">
        <v>1458</v>
      </c>
    </row>
    <row r="206" spans="1:48" ht="18" customHeight="1" x14ac:dyDescent="0.25">
      <c r="C206" s="177" t="s">
        <v>1446</v>
      </c>
    </row>
    <row r="207" spans="1:48" ht="18" customHeight="1" thickBot="1" x14ac:dyDescent="0.3">
      <c r="A207" t="s">
        <v>182</v>
      </c>
      <c r="C207" s="177"/>
    </row>
    <row r="208" spans="1:48" ht="19.95" customHeight="1" x14ac:dyDescent="0.25">
      <c r="B208" s="958" t="s">
        <v>1569</v>
      </c>
      <c r="C208" s="959"/>
      <c r="D208" s="959"/>
      <c r="E208" s="959"/>
      <c r="F208" s="959"/>
      <c r="G208" s="959"/>
      <c r="H208" s="959"/>
      <c r="I208" s="959"/>
      <c r="J208" s="959"/>
      <c r="K208" s="959"/>
      <c r="L208" s="959"/>
      <c r="M208" s="960"/>
      <c r="N208" s="159"/>
      <c r="O208" s="135"/>
      <c r="P208" s="135" t="s">
        <v>1054</v>
      </c>
      <c r="Q208" s="135"/>
      <c r="R208" s="135"/>
      <c r="S208" s="135"/>
      <c r="T208" s="135"/>
      <c r="U208" s="135"/>
      <c r="V208" s="135"/>
      <c r="W208" s="135"/>
      <c r="X208" s="135"/>
      <c r="Y208" s="135"/>
      <c r="Z208" s="135"/>
      <c r="AA208" s="135"/>
      <c r="AB208" s="135"/>
      <c r="AC208" s="135"/>
      <c r="AD208" s="135"/>
      <c r="AE208" s="135"/>
      <c r="AF208" s="135"/>
      <c r="AG208" s="135"/>
      <c r="AH208" s="135"/>
      <c r="AI208" s="135"/>
      <c r="AJ208" s="135"/>
      <c r="AK208" s="135"/>
      <c r="AL208" s="135"/>
      <c r="AM208" s="135"/>
      <c r="AN208" s="135"/>
      <c r="AO208" s="135"/>
      <c r="AP208" s="136"/>
    </row>
    <row r="209" spans="1:42" ht="19.95" customHeight="1" x14ac:dyDescent="0.25">
      <c r="B209" s="961"/>
      <c r="C209" s="962"/>
      <c r="D209" s="962"/>
      <c r="E209" s="962"/>
      <c r="F209" s="962"/>
      <c r="G209" s="962"/>
      <c r="H209" s="962"/>
      <c r="I209" s="962"/>
      <c r="J209" s="962"/>
      <c r="K209" s="962"/>
      <c r="L209" s="962"/>
      <c r="M209" s="963"/>
      <c r="N209" s="27"/>
      <c r="O209" s="27"/>
      <c r="P209" s="27" t="s">
        <v>1073</v>
      </c>
      <c r="Q209" s="27"/>
      <c r="R209" s="27"/>
      <c r="S209" s="27"/>
      <c r="T209" s="27"/>
      <c r="U209" s="27"/>
      <c r="V209" s="27"/>
      <c r="W209" s="27"/>
      <c r="X209" s="27"/>
      <c r="Y209" s="1118"/>
      <c r="Z209" s="1118"/>
      <c r="AA209" s="1118"/>
      <c r="AB209" s="298" t="s">
        <v>301</v>
      </c>
      <c r="AC209" s="1118"/>
      <c r="AD209" s="1118"/>
      <c r="AE209" s="298" t="s">
        <v>1059</v>
      </c>
      <c r="AF209" s="298"/>
      <c r="AG209" s="299"/>
      <c r="AH209" s="27"/>
      <c r="AI209" s="27"/>
      <c r="AJ209" s="27"/>
      <c r="AK209" s="27"/>
      <c r="AL209" s="27"/>
      <c r="AM209" s="27"/>
      <c r="AN209" s="27"/>
      <c r="AO209" s="27"/>
      <c r="AP209" s="28"/>
    </row>
    <row r="210" spans="1:42" ht="19.95" customHeight="1" x14ac:dyDescent="0.25">
      <c r="B210" s="961"/>
      <c r="C210" s="962"/>
      <c r="D210" s="962"/>
      <c r="E210" s="962"/>
      <c r="F210" s="962"/>
      <c r="G210" s="962"/>
      <c r="H210" s="962"/>
      <c r="I210" s="962"/>
      <c r="J210" s="962"/>
      <c r="K210" s="962"/>
      <c r="L210" s="962"/>
      <c r="M210" s="963"/>
      <c r="N210" s="27"/>
      <c r="O210" s="27"/>
      <c r="P210" s="27" t="s">
        <v>1055</v>
      </c>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c r="AN210" s="27"/>
      <c r="AO210" s="27"/>
      <c r="AP210" s="28"/>
    </row>
    <row r="211" spans="1:42" ht="19.95" customHeight="1" thickBot="1" x14ac:dyDescent="0.3">
      <c r="B211" s="964"/>
      <c r="C211" s="965"/>
      <c r="D211" s="965"/>
      <c r="E211" s="965"/>
      <c r="F211" s="965"/>
      <c r="G211" s="965"/>
      <c r="H211" s="965"/>
      <c r="I211" s="965"/>
      <c r="J211" s="965"/>
      <c r="K211" s="965"/>
      <c r="L211" s="965"/>
      <c r="M211" s="966"/>
      <c r="N211" s="30"/>
      <c r="O211" s="30"/>
      <c r="P211" s="308" t="s">
        <v>1056</v>
      </c>
      <c r="Q211" s="30"/>
      <c r="R211" s="30"/>
      <c r="S211" s="30"/>
      <c r="T211" s="30"/>
      <c r="U211" s="30"/>
      <c r="V211" s="30"/>
      <c r="W211" s="30"/>
      <c r="X211" s="30"/>
      <c r="Y211" s="30"/>
      <c r="Z211" s="30"/>
      <c r="AA211" s="30"/>
      <c r="AB211" s="30"/>
      <c r="AC211" s="30"/>
      <c r="AD211" s="30"/>
      <c r="AE211" s="30"/>
      <c r="AF211" s="30"/>
      <c r="AG211" s="30"/>
      <c r="AH211" s="30"/>
      <c r="AI211" s="30"/>
      <c r="AJ211" s="30"/>
      <c r="AK211" s="30"/>
      <c r="AL211" s="30"/>
      <c r="AM211" s="30"/>
      <c r="AN211" s="30"/>
      <c r="AO211" s="30"/>
      <c r="AP211" s="31"/>
    </row>
    <row r="212" spans="1:42" ht="34.950000000000003" customHeight="1" thickBot="1" x14ac:dyDescent="0.3">
      <c r="B212" s="1132" t="s">
        <v>1469</v>
      </c>
      <c r="C212" s="1130"/>
      <c r="D212" s="1130"/>
      <c r="E212" s="1130"/>
      <c r="F212" s="1130"/>
      <c r="G212" s="1130"/>
      <c r="H212" s="1130"/>
      <c r="I212" s="1130"/>
      <c r="J212" s="1130"/>
      <c r="K212" s="1130"/>
      <c r="L212" s="1130"/>
      <c r="M212" s="1130"/>
      <c r="N212" s="1130"/>
      <c r="O212" s="1130"/>
      <c r="P212" s="1130"/>
      <c r="Q212" s="1130"/>
      <c r="R212" s="1130"/>
      <c r="S212" s="1130"/>
      <c r="T212" s="1130"/>
      <c r="U212" s="1130"/>
      <c r="V212" s="1130"/>
      <c r="W212" s="1130"/>
      <c r="X212" s="1130"/>
      <c r="Y212" s="1130"/>
      <c r="Z212" s="1130"/>
      <c r="AA212" s="1130"/>
      <c r="AB212" s="1133"/>
      <c r="AC212" s="1134"/>
      <c r="AD212" s="1135"/>
      <c r="AE212" s="1135"/>
      <c r="AF212" s="1135"/>
      <c r="AG212" s="1135"/>
      <c r="AH212" s="1135"/>
      <c r="AI212" s="1135"/>
      <c r="AJ212" s="1135"/>
      <c r="AK212" s="1135"/>
      <c r="AL212" s="1135"/>
      <c r="AM212" s="1136"/>
      <c r="AN212" s="1129" t="s">
        <v>163</v>
      </c>
      <c r="AO212" s="1130"/>
      <c r="AP212" s="1131"/>
    </row>
    <row r="213" spans="1:42" ht="18" customHeight="1" x14ac:dyDescent="0.25"/>
    <row r="214" spans="1:42" ht="18" customHeight="1" x14ac:dyDescent="0.25">
      <c r="A214" t="s">
        <v>1448</v>
      </c>
    </row>
    <row r="215" spans="1:42" ht="18" customHeight="1" thickBot="1" x14ac:dyDescent="0.3">
      <c r="A215" s="3" t="s">
        <v>1100</v>
      </c>
    </row>
    <row r="216" spans="1:42" ht="19.95" customHeight="1" x14ac:dyDescent="0.25">
      <c r="B216" s="958" t="s">
        <v>1183</v>
      </c>
      <c r="C216" s="959"/>
      <c r="D216" s="959"/>
      <c r="E216" s="959"/>
      <c r="F216" s="959"/>
      <c r="G216" s="959"/>
      <c r="H216" s="959"/>
      <c r="I216" s="959"/>
      <c r="J216" s="960"/>
      <c r="K216" s="1140" t="s">
        <v>1225</v>
      </c>
      <c r="L216" s="1141"/>
      <c r="M216" s="1141"/>
      <c r="N216" s="1141"/>
      <c r="O216" s="1141"/>
      <c r="P216" s="1142"/>
      <c r="Q216" s="159" t="s">
        <v>1181</v>
      </c>
      <c r="R216" s="135"/>
      <c r="S216" s="135"/>
      <c r="T216" s="135"/>
      <c r="U216" s="135"/>
      <c r="V216" s="135"/>
      <c r="W216" s="135"/>
      <c r="X216" s="135"/>
      <c r="Y216" s="135"/>
      <c r="Z216" s="135"/>
      <c r="AA216" s="135"/>
      <c r="AB216" s="135"/>
      <c r="AC216" s="135"/>
      <c r="AD216" s="135"/>
      <c r="AE216" s="135" t="s">
        <v>1180</v>
      </c>
      <c r="AF216" s="135"/>
      <c r="AG216" s="135"/>
      <c r="AH216" s="135"/>
      <c r="AI216" s="135"/>
      <c r="AJ216" s="135"/>
      <c r="AK216" s="135"/>
      <c r="AL216" s="135"/>
      <c r="AM216" s="135"/>
      <c r="AN216" s="135"/>
      <c r="AO216" s="135"/>
      <c r="AP216" s="136"/>
    </row>
    <row r="217" spans="1:42" ht="19.95" customHeight="1" x14ac:dyDescent="0.25">
      <c r="B217" s="961"/>
      <c r="C217" s="962"/>
      <c r="D217" s="962"/>
      <c r="E217" s="962"/>
      <c r="F217" s="962"/>
      <c r="G217" s="962"/>
      <c r="H217" s="962"/>
      <c r="I217" s="962"/>
      <c r="J217" s="963"/>
      <c r="K217" s="1143"/>
      <c r="L217" s="1144"/>
      <c r="M217" s="1144"/>
      <c r="N217" s="1144"/>
      <c r="O217" s="1144"/>
      <c r="P217" s="1145"/>
      <c r="Q217" s="27" t="s">
        <v>1182</v>
      </c>
      <c r="R217" s="27"/>
      <c r="S217" s="27"/>
      <c r="T217" s="27"/>
      <c r="U217" s="27"/>
      <c r="V217" s="27"/>
      <c r="W217" s="27"/>
      <c r="X217" s="27"/>
      <c r="Y217" s="27"/>
      <c r="Z217" s="27"/>
      <c r="AA217" s="27"/>
      <c r="AB217" s="27"/>
      <c r="AC217" s="27"/>
      <c r="AD217" s="27"/>
      <c r="AE217" s="27" t="s">
        <v>1180</v>
      </c>
      <c r="AF217" s="27"/>
      <c r="AG217" s="27"/>
      <c r="AH217" s="27"/>
      <c r="AI217" s="27"/>
      <c r="AJ217" s="27"/>
      <c r="AK217" s="27"/>
      <c r="AL217" s="27"/>
      <c r="AM217" s="27"/>
      <c r="AN217" s="27"/>
      <c r="AO217" s="27"/>
      <c r="AP217" s="28"/>
    </row>
    <row r="218" spans="1:42" ht="19.95" customHeight="1" x14ac:dyDescent="0.25">
      <c r="B218" s="961"/>
      <c r="C218" s="962"/>
      <c r="D218" s="962"/>
      <c r="E218" s="962"/>
      <c r="F218" s="962"/>
      <c r="G218" s="962"/>
      <c r="H218" s="962"/>
      <c r="I218" s="962"/>
      <c r="J218" s="963"/>
      <c r="K218" s="1143"/>
      <c r="L218" s="1144"/>
      <c r="M218" s="1144"/>
      <c r="N218" s="1144"/>
      <c r="O218" s="1144"/>
      <c r="P218" s="1145"/>
      <c r="Q218" s="27"/>
      <c r="R218" s="27"/>
      <c r="S218" s="27" t="s">
        <v>1178</v>
      </c>
      <c r="T218" s="27"/>
      <c r="U218" s="27"/>
      <c r="V218" s="27"/>
      <c r="W218" s="27"/>
      <c r="X218" s="27"/>
      <c r="Y218" s="27"/>
      <c r="Z218" s="27"/>
      <c r="AA218" s="27"/>
      <c r="AB218" s="27"/>
      <c r="AC218" s="27"/>
      <c r="AD218" s="27"/>
      <c r="AE218" s="27"/>
      <c r="AF218" s="27"/>
      <c r="AG218" s="27"/>
      <c r="AH218" s="27"/>
      <c r="AI218" s="27"/>
      <c r="AJ218" s="27"/>
      <c r="AK218" s="27"/>
      <c r="AL218" s="27"/>
      <c r="AM218" s="27"/>
      <c r="AN218" s="27"/>
      <c r="AO218" s="27"/>
      <c r="AP218" s="28"/>
    </row>
    <row r="219" spans="1:42" ht="19.95" customHeight="1" x14ac:dyDescent="0.25">
      <c r="B219" s="961"/>
      <c r="C219" s="962"/>
      <c r="D219" s="962"/>
      <c r="E219" s="962"/>
      <c r="F219" s="962"/>
      <c r="G219" s="962"/>
      <c r="H219" s="962"/>
      <c r="I219" s="962"/>
      <c r="J219" s="963"/>
      <c r="K219" s="1143"/>
      <c r="L219" s="1144"/>
      <c r="M219" s="1144"/>
      <c r="N219" s="1144"/>
      <c r="O219" s="1144"/>
      <c r="P219" s="1145"/>
      <c r="Q219" s="26"/>
      <c r="R219" s="27"/>
      <c r="S219" s="27" t="s">
        <v>1179</v>
      </c>
      <c r="T219" s="27"/>
      <c r="U219" s="27"/>
      <c r="V219" s="27"/>
      <c r="W219" s="27"/>
      <c r="X219" s="27"/>
      <c r="Y219" s="27"/>
      <c r="Z219" s="27"/>
      <c r="AA219" s="27"/>
      <c r="AB219" s="27"/>
      <c r="AC219" s="27"/>
      <c r="AD219" s="27"/>
      <c r="AE219" s="27"/>
      <c r="AF219" s="27"/>
      <c r="AG219" s="27"/>
      <c r="AH219" s="27"/>
      <c r="AI219" s="27"/>
      <c r="AJ219" s="27"/>
      <c r="AK219" s="27"/>
      <c r="AL219" s="27"/>
      <c r="AM219" s="27"/>
      <c r="AN219" s="27"/>
      <c r="AO219" s="27"/>
      <c r="AP219" s="28"/>
    </row>
    <row r="220" spans="1:42" ht="4.95" customHeight="1" x14ac:dyDescent="0.25">
      <c r="B220" s="964"/>
      <c r="C220" s="965"/>
      <c r="D220" s="965"/>
      <c r="E220" s="965"/>
      <c r="F220" s="965"/>
      <c r="G220" s="965"/>
      <c r="H220" s="965"/>
      <c r="I220" s="965"/>
      <c r="J220" s="966"/>
      <c r="K220" s="1146"/>
      <c r="L220" s="1147"/>
      <c r="M220" s="1147"/>
      <c r="N220" s="1147"/>
      <c r="O220" s="1147"/>
      <c r="P220" s="1148"/>
      <c r="Q220" s="29"/>
      <c r="R220" s="30"/>
      <c r="S220" s="30"/>
      <c r="T220" s="30"/>
      <c r="U220" s="30"/>
      <c r="V220" s="30"/>
      <c r="W220" s="30"/>
      <c r="X220" s="30"/>
      <c r="Y220" s="30"/>
      <c r="Z220" s="30"/>
      <c r="AA220" s="30"/>
      <c r="AB220" s="30"/>
      <c r="AC220" s="30"/>
      <c r="AD220" s="30"/>
      <c r="AE220" s="30"/>
      <c r="AF220" s="30"/>
      <c r="AG220" s="30"/>
      <c r="AH220" s="30"/>
      <c r="AI220" s="30"/>
      <c r="AJ220" s="30"/>
      <c r="AK220" s="30"/>
      <c r="AL220" s="30"/>
      <c r="AM220" s="30"/>
      <c r="AN220" s="30"/>
      <c r="AO220" s="30"/>
      <c r="AP220" s="31"/>
    </row>
    <row r="221" spans="1:42" ht="19.95" customHeight="1" x14ac:dyDescent="0.25">
      <c r="B221" s="975" t="s">
        <v>1224</v>
      </c>
      <c r="C221" s="976"/>
      <c r="D221" s="976"/>
      <c r="E221" s="976"/>
      <c r="F221" s="976"/>
      <c r="G221" s="976"/>
      <c r="H221" s="976"/>
      <c r="I221" s="976"/>
      <c r="J221" s="977"/>
      <c r="K221" s="992" t="s">
        <v>1570</v>
      </c>
      <c r="L221" s="993"/>
      <c r="M221" s="993"/>
      <c r="N221" s="993"/>
      <c r="O221" s="993"/>
      <c r="P221" s="994"/>
      <c r="Q221" s="212"/>
      <c r="R221" s="27"/>
      <c r="S221" s="27" t="s">
        <v>1222</v>
      </c>
      <c r="T221" s="27"/>
      <c r="U221" s="27"/>
      <c r="V221" s="27"/>
      <c r="W221" s="27"/>
      <c r="X221" s="27"/>
      <c r="Y221" s="27"/>
      <c r="Z221" s="27"/>
      <c r="AA221" s="27"/>
      <c r="AB221" s="27"/>
      <c r="AC221" s="27"/>
      <c r="AD221" s="27"/>
      <c r="AE221" s="27"/>
      <c r="AF221" s="27"/>
      <c r="AG221" s="27"/>
      <c r="AH221" s="27"/>
      <c r="AI221" s="27"/>
      <c r="AJ221" s="27"/>
      <c r="AK221" s="27"/>
      <c r="AL221" s="27"/>
      <c r="AM221" s="27"/>
      <c r="AN221" s="27"/>
      <c r="AO221" s="27"/>
      <c r="AP221" s="28"/>
    </row>
    <row r="222" spans="1:42" ht="19.95" customHeight="1" x14ac:dyDescent="0.25">
      <c r="B222" s="961"/>
      <c r="C222" s="962"/>
      <c r="D222" s="962"/>
      <c r="E222" s="962"/>
      <c r="F222" s="962"/>
      <c r="G222" s="962"/>
      <c r="H222" s="962"/>
      <c r="I222" s="962"/>
      <c r="J222" s="963"/>
      <c r="K222" s="995"/>
      <c r="L222" s="996"/>
      <c r="M222" s="996"/>
      <c r="N222" s="996"/>
      <c r="O222" s="996"/>
      <c r="P222" s="997"/>
      <c r="Q222" s="27"/>
      <c r="R222" s="27"/>
      <c r="S222" s="27" t="s">
        <v>1265</v>
      </c>
      <c r="T222" s="27"/>
      <c r="U222" s="27"/>
      <c r="V222" s="27"/>
      <c r="W222" s="27"/>
      <c r="X222" s="27"/>
      <c r="Y222" s="27"/>
      <c r="Z222" s="27"/>
      <c r="AA222" s="27"/>
      <c r="AB222" s="27"/>
      <c r="AC222" s="27"/>
      <c r="AD222" s="27"/>
      <c r="AE222" s="27"/>
      <c r="AF222" s="27"/>
      <c r="AG222" s="27"/>
      <c r="AH222" s="27"/>
      <c r="AI222" s="27"/>
      <c r="AJ222" s="27"/>
      <c r="AK222" s="27"/>
      <c r="AL222" s="27"/>
      <c r="AM222" s="27"/>
      <c r="AN222" s="27"/>
      <c r="AO222" s="27"/>
      <c r="AP222" s="28"/>
    </row>
    <row r="223" spans="1:42" ht="19.95" customHeight="1" x14ac:dyDescent="0.25">
      <c r="B223" s="961"/>
      <c r="C223" s="962"/>
      <c r="D223" s="962"/>
      <c r="E223" s="962"/>
      <c r="F223" s="962"/>
      <c r="G223" s="962"/>
      <c r="H223" s="962"/>
      <c r="I223" s="962"/>
      <c r="J223" s="963"/>
      <c r="K223" s="995"/>
      <c r="L223" s="996"/>
      <c r="M223" s="996"/>
      <c r="N223" s="996"/>
      <c r="O223" s="996"/>
      <c r="P223" s="997"/>
      <c r="Q223" s="27"/>
      <c r="R223" s="27"/>
      <c r="S223" s="27"/>
      <c r="T223" s="27"/>
      <c r="U223" s="27" t="s">
        <v>1232</v>
      </c>
      <c r="V223" s="27"/>
      <c r="W223" s="27"/>
      <c r="X223" s="27"/>
      <c r="Y223" s="27"/>
      <c r="Z223" s="27"/>
      <c r="AA223" s="27"/>
      <c r="AB223" s="27"/>
      <c r="AC223" s="27" t="s">
        <v>1266</v>
      </c>
      <c r="AD223" s="27"/>
      <c r="AE223" s="27"/>
      <c r="AF223" s="27"/>
      <c r="AG223" s="27"/>
      <c r="AH223" s="27"/>
      <c r="AI223" s="27"/>
      <c r="AJ223" s="27"/>
      <c r="AK223" s="27"/>
      <c r="AL223" s="27"/>
      <c r="AM223" s="27"/>
      <c r="AN223" s="27"/>
      <c r="AO223" s="27"/>
      <c r="AP223" s="28"/>
    </row>
    <row r="224" spans="1:42" ht="19.95" customHeight="1" x14ac:dyDescent="0.25">
      <c r="B224" s="961"/>
      <c r="C224" s="962"/>
      <c r="D224" s="962"/>
      <c r="E224" s="962"/>
      <c r="F224" s="962"/>
      <c r="G224" s="962"/>
      <c r="H224" s="962"/>
      <c r="I224" s="962"/>
      <c r="J224" s="963"/>
      <c r="K224" s="995"/>
      <c r="L224" s="996"/>
      <c r="M224" s="996"/>
      <c r="N224" s="996"/>
      <c r="O224" s="996"/>
      <c r="P224" s="997"/>
      <c r="Q224" s="26"/>
      <c r="R224" s="27"/>
      <c r="S224" s="27"/>
      <c r="T224" s="27"/>
      <c r="U224" s="27" t="s">
        <v>1267</v>
      </c>
      <c r="V224" s="27"/>
      <c r="W224" s="27"/>
      <c r="X224" s="27"/>
      <c r="Y224" s="27"/>
      <c r="Z224" s="27"/>
      <c r="AA224" s="27"/>
      <c r="AB224" s="27"/>
      <c r="AC224" s="27" t="s">
        <v>1268</v>
      </c>
      <c r="AD224" s="27"/>
      <c r="AE224" s="27"/>
      <c r="AF224" s="27"/>
      <c r="AG224" s="27"/>
      <c r="AH224" s="27"/>
      <c r="AI224" s="27"/>
      <c r="AJ224" s="27"/>
      <c r="AK224" s="27"/>
      <c r="AL224" s="27"/>
      <c r="AM224" s="27"/>
      <c r="AN224" s="27"/>
      <c r="AO224" s="27"/>
      <c r="AP224" s="28"/>
    </row>
    <row r="225" spans="2:42" ht="19.95" customHeight="1" x14ac:dyDescent="0.25">
      <c r="B225" s="961"/>
      <c r="C225" s="962"/>
      <c r="D225" s="962"/>
      <c r="E225" s="962"/>
      <c r="F225" s="962"/>
      <c r="G225" s="962"/>
      <c r="H225" s="962"/>
      <c r="I225" s="962"/>
      <c r="J225" s="963"/>
      <c r="K225" s="995"/>
      <c r="L225" s="996"/>
      <c r="M225" s="996"/>
      <c r="N225" s="996"/>
      <c r="O225" s="996"/>
      <c r="P225" s="997"/>
      <c r="Q225" s="27"/>
      <c r="R225" s="27"/>
      <c r="S225" s="27" t="s">
        <v>1223</v>
      </c>
      <c r="T225" s="27"/>
      <c r="U225" s="27"/>
      <c r="V225" s="27"/>
      <c r="W225" s="27"/>
      <c r="X225" s="27"/>
      <c r="Y225" s="27"/>
      <c r="Z225" s="27"/>
      <c r="AA225" s="27"/>
      <c r="AB225" s="27"/>
      <c r="AC225" s="27"/>
      <c r="AD225" s="27"/>
      <c r="AE225" s="27"/>
      <c r="AF225" s="27"/>
      <c r="AG225" s="27"/>
      <c r="AH225" s="27"/>
      <c r="AI225" s="27"/>
      <c r="AJ225" s="27"/>
      <c r="AK225" s="27"/>
      <c r="AL225" s="27"/>
      <c r="AM225" s="27"/>
      <c r="AN225" s="27"/>
      <c r="AO225" s="27"/>
      <c r="AP225" s="28"/>
    </row>
    <row r="226" spans="2:42" ht="4.95" customHeight="1" x14ac:dyDescent="0.25">
      <c r="B226" s="964"/>
      <c r="C226" s="965"/>
      <c r="D226" s="965"/>
      <c r="E226" s="965"/>
      <c r="F226" s="965"/>
      <c r="G226" s="965"/>
      <c r="H226" s="965"/>
      <c r="I226" s="965"/>
      <c r="J226" s="966"/>
      <c r="K226" s="998"/>
      <c r="L226" s="999"/>
      <c r="M226" s="999"/>
      <c r="N226" s="999"/>
      <c r="O226" s="999"/>
      <c r="P226" s="1000"/>
      <c r="Q226" s="29"/>
      <c r="R226" s="30"/>
      <c r="S226" s="30"/>
      <c r="T226" s="30"/>
      <c r="U226" s="30"/>
      <c r="V226" s="30"/>
      <c r="W226" s="30"/>
      <c r="X226" s="30"/>
      <c r="Y226" s="30"/>
      <c r="Z226" s="30"/>
      <c r="AA226" s="30"/>
      <c r="AB226" s="30"/>
      <c r="AC226" s="30"/>
      <c r="AD226" s="30"/>
      <c r="AE226" s="30"/>
      <c r="AF226" s="30"/>
      <c r="AG226" s="30"/>
      <c r="AH226" s="30"/>
      <c r="AI226" s="30"/>
      <c r="AJ226" s="30"/>
      <c r="AK226" s="30"/>
      <c r="AL226" s="30"/>
      <c r="AM226" s="30"/>
      <c r="AN226" s="30"/>
      <c r="AO226" s="30"/>
      <c r="AP226" s="31"/>
    </row>
    <row r="227" spans="2:42" ht="19.95" customHeight="1" x14ac:dyDescent="0.25">
      <c r="B227" s="905" t="s">
        <v>1226</v>
      </c>
      <c r="C227" s="906"/>
      <c r="D227" s="906"/>
      <c r="E227" s="906"/>
      <c r="F227" s="906"/>
      <c r="G227" s="906"/>
      <c r="H227" s="906"/>
      <c r="I227" s="906"/>
      <c r="J227" s="907"/>
      <c r="K227" s="992" t="s">
        <v>1571</v>
      </c>
      <c r="L227" s="993"/>
      <c r="M227" s="993"/>
      <c r="N227" s="993"/>
      <c r="O227" s="993"/>
      <c r="P227" s="994"/>
      <c r="Q227" s="212"/>
      <c r="R227" s="27"/>
      <c r="S227" s="27" t="s">
        <v>1227</v>
      </c>
      <c r="T227" s="27"/>
      <c r="U227" s="27"/>
      <c r="V227" s="27"/>
      <c r="W227" s="27"/>
      <c r="X227" s="27"/>
      <c r="Y227" s="27"/>
      <c r="Z227" s="27"/>
      <c r="AA227" s="27"/>
      <c r="AB227" s="27"/>
      <c r="AC227" s="27"/>
      <c r="AD227" s="27"/>
      <c r="AE227" s="27"/>
      <c r="AF227" s="27"/>
      <c r="AG227" s="27"/>
      <c r="AH227" s="27"/>
      <c r="AI227" s="27"/>
      <c r="AJ227" s="27"/>
      <c r="AK227" s="27"/>
      <c r="AL227" s="27"/>
      <c r="AM227" s="27"/>
      <c r="AN227" s="27"/>
      <c r="AO227" s="27"/>
      <c r="AP227" s="28"/>
    </row>
    <row r="228" spans="2:42" ht="19.95" customHeight="1" x14ac:dyDescent="0.25">
      <c r="B228" s="947"/>
      <c r="C228" s="948"/>
      <c r="D228" s="948"/>
      <c r="E228" s="948"/>
      <c r="F228" s="948"/>
      <c r="G228" s="948"/>
      <c r="H228" s="948"/>
      <c r="I228" s="948"/>
      <c r="J228" s="949"/>
      <c r="K228" s="995"/>
      <c r="L228" s="996"/>
      <c r="M228" s="996"/>
      <c r="N228" s="996"/>
      <c r="O228" s="996"/>
      <c r="P228" s="997"/>
      <c r="Q228" s="27"/>
      <c r="R228" s="27"/>
      <c r="S228" s="27" t="s">
        <v>1228</v>
      </c>
      <c r="T228" s="27"/>
      <c r="U228" s="27"/>
      <c r="V228" s="27"/>
      <c r="W228" s="27"/>
      <c r="X228" s="27"/>
      <c r="Y228" s="27"/>
      <c r="Z228" s="27"/>
      <c r="AA228" s="27"/>
      <c r="AB228" s="27"/>
      <c r="AC228" s="27"/>
      <c r="AD228" s="27"/>
      <c r="AE228" s="27"/>
      <c r="AF228" s="27"/>
      <c r="AG228" s="27"/>
      <c r="AH228" s="27"/>
      <c r="AI228" s="27"/>
      <c r="AJ228" s="27"/>
      <c r="AK228" s="27"/>
      <c r="AL228" s="27"/>
      <c r="AM228" s="27"/>
      <c r="AN228" s="27"/>
      <c r="AO228" s="27"/>
      <c r="AP228" s="28"/>
    </row>
    <row r="229" spans="2:42" ht="19.95" customHeight="1" x14ac:dyDescent="0.25">
      <c r="B229" s="947"/>
      <c r="C229" s="948"/>
      <c r="D229" s="948"/>
      <c r="E229" s="948"/>
      <c r="F229" s="948"/>
      <c r="G229" s="948"/>
      <c r="H229" s="948"/>
      <c r="I229" s="948"/>
      <c r="J229" s="949"/>
      <c r="K229" s="995"/>
      <c r="L229" s="996"/>
      <c r="M229" s="996"/>
      <c r="N229" s="996"/>
      <c r="O229" s="996"/>
      <c r="P229" s="997"/>
      <c r="Q229" s="27"/>
      <c r="R229" s="27"/>
      <c r="S229" s="27" t="s">
        <v>1223</v>
      </c>
      <c r="T229" s="27"/>
      <c r="U229" s="27"/>
      <c r="V229" s="27"/>
      <c r="W229" s="27"/>
      <c r="X229" s="27"/>
      <c r="Y229" s="27"/>
      <c r="Z229" s="27"/>
      <c r="AA229" s="27"/>
      <c r="AB229" s="27"/>
      <c r="AC229" s="27"/>
      <c r="AD229" s="27"/>
      <c r="AE229" s="27"/>
      <c r="AF229" s="27"/>
      <c r="AG229" s="27"/>
      <c r="AH229" s="27"/>
      <c r="AI229" s="27"/>
      <c r="AJ229" s="27"/>
      <c r="AK229" s="27"/>
      <c r="AL229" s="27"/>
      <c r="AM229" s="27"/>
      <c r="AN229" s="27"/>
      <c r="AO229" s="27"/>
      <c r="AP229" s="28"/>
    </row>
    <row r="230" spans="2:42" ht="4.95" customHeight="1" x14ac:dyDescent="0.25">
      <c r="B230" s="947"/>
      <c r="C230" s="948"/>
      <c r="D230" s="948"/>
      <c r="E230" s="948"/>
      <c r="F230" s="948"/>
      <c r="G230" s="948"/>
      <c r="H230" s="948"/>
      <c r="I230" s="948"/>
      <c r="J230" s="949"/>
      <c r="K230" s="995"/>
      <c r="L230" s="996"/>
      <c r="M230" s="996"/>
      <c r="N230" s="996"/>
      <c r="O230" s="996"/>
      <c r="P230" s="99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c r="AN230" s="27"/>
      <c r="AO230" s="27"/>
      <c r="AP230" s="28"/>
    </row>
    <row r="231" spans="2:42" ht="42" customHeight="1" x14ac:dyDescent="0.25">
      <c r="B231" s="1155"/>
      <c r="C231" s="1018"/>
      <c r="D231" s="1018"/>
      <c r="E231" s="1018"/>
      <c r="F231" s="1018"/>
      <c r="G231" s="1018"/>
      <c r="H231" s="1018"/>
      <c r="I231" s="1018"/>
      <c r="J231" s="1156"/>
      <c r="K231" s="1188" t="s">
        <v>1572</v>
      </c>
      <c r="L231" s="1189"/>
      <c r="M231" s="1189"/>
      <c r="N231" s="1189"/>
      <c r="O231" s="1189"/>
      <c r="P231" s="1190"/>
      <c r="Q231" s="315"/>
      <c r="R231" s="156"/>
      <c r="S231" s="156" t="s">
        <v>289</v>
      </c>
      <c r="T231" s="156"/>
      <c r="U231" s="156"/>
      <c r="V231" s="156"/>
      <c r="W231" s="156"/>
      <c r="X231" s="156"/>
      <c r="Y231" s="156"/>
      <c r="Z231" s="156" t="s">
        <v>1228</v>
      </c>
      <c r="AA231" s="156"/>
      <c r="AB231" s="156"/>
      <c r="AC231" s="156"/>
      <c r="AD231" s="156"/>
      <c r="AE231" s="156"/>
      <c r="AF231" s="156"/>
      <c r="AG231" s="156"/>
      <c r="AH231" s="156" t="s">
        <v>1223</v>
      </c>
      <c r="AI231" s="156"/>
      <c r="AJ231" s="156"/>
      <c r="AK231" s="156"/>
      <c r="AL231" s="156"/>
      <c r="AM231" s="156"/>
      <c r="AN231" s="156"/>
      <c r="AO231" s="156"/>
      <c r="AP231" s="157"/>
    </row>
    <row r="232" spans="2:42" ht="22.1" customHeight="1" x14ac:dyDescent="0.25">
      <c r="B232" s="975" t="s">
        <v>1276</v>
      </c>
      <c r="C232" s="976"/>
      <c r="D232" s="976"/>
      <c r="E232" s="976"/>
      <c r="F232" s="976"/>
      <c r="G232" s="977"/>
      <c r="H232" s="1001" t="s">
        <v>1235</v>
      </c>
      <c r="I232" s="1002"/>
      <c r="J232" s="1002"/>
      <c r="K232" s="1002"/>
      <c r="L232" s="1002"/>
      <c r="M232" s="1002"/>
      <c r="N232" s="1002"/>
      <c r="O232" s="1002"/>
      <c r="P232" s="1003"/>
      <c r="Q232" s="212"/>
      <c r="R232" s="27"/>
      <c r="S232" s="27" t="s">
        <v>1232</v>
      </c>
      <c r="T232" s="27"/>
      <c r="U232" s="27"/>
      <c r="V232" s="27"/>
      <c r="W232" s="27"/>
      <c r="X232" s="27"/>
      <c r="Y232" s="27"/>
      <c r="Z232" s="27"/>
      <c r="AA232" s="27" t="s">
        <v>1233</v>
      </c>
      <c r="AB232" s="27"/>
      <c r="AC232" s="27"/>
      <c r="AD232" s="27"/>
      <c r="AE232" s="27"/>
      <c r="AF232" s="27"/>
      <c r="AG232" s="27"/>
      <c r="AH232" s="27"/>
      <c r="AI232" s="27" t="s">
        <v>1234</v>
      </c>
      <c r="AJ232" s="27"/>
      <c r="AK232" s="27"/>
      <c r="AL232" s="27"/>
      <c r="AM232" s="27"/>
      <c r="AN232" s="27"/>
      <c r="AO232" s="27"/>
      <c r="AP232" s="28"/>
    </row>
    <row r="233" spans="2:42" ht="22.1" customHeight="1" x14ac:dyDescent="0.25">
      <c r="B233" s="961"/>
      <c r="C233" s="962"/>
      <c r="D233" s="962"/>
      <c r="E233" s="962"/>
      <c r="F233" s="962"/>
      <c r="G233" s="963"/>
      <c r="H233" s="1004"/>
      <c r="I233" s="1005"/>
      <c r="J233" s="1005"/>
      <c r="K233" s="1005"/>
      <c r="L233" s="1005"/>
      <c r="M233" s="1005"/>
      <c r="N233" s="1005"/>
      <c r="O233" s="1005"/>
      <c r="P233" s="1006"/>
      <c r="Q233" s="29"/>
      <c r="R233" s="30"/>
      <c r="S233" s="30" t="s">
        <v>1229</v>
      </c>
      <c r="T233" s="30"/>
      <c r="U233" s="30"/>
      <c r="V233" s="30"/>
      <c r="W233" s="30"/>
      <c r="X233" s="30"/>
      <c r="Y233" s="30"/>
      <c r="Z233" s="30"/>
      <c r="AA233" s="30" t="s">
        <v>1230</v>
      </c>
      <c r="AB233" s="30"/>
      <c r="AC233" s="30"/>
      <c r="AD233" s="30"/>
      <c r="AE233" s="30"/>
      <c r="AF233" s="30"/>
      <c r="AG233" s="30"/>
      <c r="AH233" s="30"/>
      <c r="AI233" s="30" t="s">
        <v>1231</v>
      </c>
      <c r="AJ233" s="30"/>
      <c r="AK233" s="30"/>
      <c r="AL233" s="30"/>
      <c r="AM233" s="30"/>
      <c r="AN233" s="30"/>
      <c r="AO233" s="30"/>
      <c r="AP233" s="31"/>
    </row>
    <row r="234" spans="2:42" ht="19.95" customHeight="1" x14ac:dyDescent="0.25">
      <c r="B234" s="961"/>
      <c r="C234" s="962"/>
      <c r="D234" s="962"/>
      <c r="E234" s="962"/>
      <c r="F234" s="962"/>
      <c r="G234" s="963"/>
      <c r="H234" s="992" t="s">
        <v>1240</v>
      </c>
      <c r="I234" s="993"/>
      <c r="J234" s="993"/>
      <c r="K234" s="993"/>
      <c r="L234" s="993"/>
      <c r="M234" s="993"/>
      <c r="N234" s="993"/>
      <c r="O234" s="993"/>
      <c r="P234" s="994"/>
      <c r="Q234" s="212"/>
      <c r="R234" s="27"/>
      <c r="S234" s="27" t="s">
        <v>289</v>
      </c>
      <c r="T234" s="27"/>
      <c r="U234" s="27"/>
      <c r="V234" s="27"/>
      <c r="W234" s="27"/>
      <c r="X234" s="27"/>
      <c r="Y234" s="27"/>
      <c r="Z234" s="27"/>
      <c r="AA234" s="27"/>
      <c r="AB234" s="27"/>
      <c r="AC234" s="27"/>
      <c r="AD234" s="27"/>
      <c r="AE234" s="27"/>
      <c r="AF234" s="27"/>
      <c r="AG234" s="27"/>
      <c r="AH234" s="27"/>
      <c r="AI234" s="27"/>
      <c r="AJ234" s="27"/>
      <c r="AK234" s="27"/>
      <c r="AL234" s="27"/>
      <c r="AM234" s="27"/>
      <c r="AN234" s="27"/>
      <c r="AO234" s="27"/>
      <c r="AP234" s="28"/>
    </row>
    <row r="235" spans="2:42" ht="19.95" customHeight="1" x14ac:dyDescent="0.25">
      <c r="B235" s="961"/>
      <c r="C235" s="962"/>
      <c r="D235" s="962"/>
      <c r="E235" s="962"/>
      <c r="F235" s="962"/>
      <c r="G235" s="963"/>
      <c r="H235" s="995"/>
      <c r="I235" s="996"/>
      <c r="J235" s="996"/>
      <c r="K235" s="996"/>
      <c r="L235" s="996"/>
      <c r="M235" s="996"/>
      <c r="N235" s="996"/>
      <c r="O235" s="996"/>
      <c r="P235" s="997"/>
      <c r="Q235" s="27"/>
      <c r="R235" s="27"/>
      <c r="S235" s="27" t="s">
        <v>1236</v>
      </c>
      <c r="T235" s="27"/>
      <c r="U235" s="27"/>
      <c r="V235" s="27"/>
      <c r="W235" s="27"/>
      <c r="X235" s="27"/>
      <c r="Y235" s="27"/>
      <c r="Z235" s="27"/>
      <c r="AA235" s="27"/>
      <c r="AB235" s="27"/>
      <c r="AC235" s="27"/>
      <c r="AD235" s="27"/>
      <c r="AE235" s="27"/>
      <c r="AF235" s="27"/>
      <c r="AG235" s="27"/>
      <c r="AH235" s="27"/>
      <c r="AI235" s="27"/>
      <c r="AJ235" s="27"/>
      <c r="AK235" s="27"/>
      <c r="AL235" s="27"/>
      <c r="AM235" s="27"/>
      <c r="AN235" s="27"/>
      <c r="AO235" s="27"/>
      <c r="AP235" s="28"/>
    </row>
    <row r="236" spans="2:42" ht="19.95" customHeight="1" x14ac:dyDescent="0.25">
      <c r="B236" s="961"/>
      <c r="C236" s="962"/>
      <c r="D236" s="962"/>
      <c r="E236" s="962"/>
      <c r="F236" s="962"/>
      <c r="G236" s="963"/>
      <c r="H236" s="995"/>
      <c r="I236" s="996"/>
      <c r="J236" s="996"/>
      <c r="K236" s="996"/>
      <c r="L236" s="996"/>
      <c r="M236" s="996"/>
      <c r="N236" s="996"/>
      <c r="O236" s="996"/>
      <c r="P236" s="997"/>
      <c r="Q236" s="27"/>
      <c r="R236" s="27"/>
      <c r="S236" s="27" t="s">
        <v>1223</v>
      </c>
      <c r="T236" s="27"/>
      <c r="U236" s="27"/>
      <c r="V236" s="27"/>
      <c r="W236" s="27"/>
      <c r="X236" s="27"/>
      <c r="Y236" s="27"/>
      <c r="Z236" s="27"/>
      <c r="AA236" s="27"/>
      <c r="AB236" s="27"/>
      <c r="AC236" s="27"/>
      <c r="AD236" s="27"/>
      <c r="AE236" s="27"/>
      <c r="AF236" s="27"/>
      <c r="AG236" s="27"/>
      <c r="AH236" s="27"/>
      <c r="AI236" s="27"/>
      <c r="AJ236" s="27"/>
      <c r="AK236" s="27"/>
      <c r="AL236" s="27"/>
      <c r="AM236" s="27"/>
      <c r="AN236" s="27"/>
      <c r="AO236" s="27"/>
      <c r="AP236" s="28"/>
    </row>
    <row r="237" spans="2:42" ht="19.95" customHeight="1" x14ac:dyDescent="0.25">
      <c r="B237" s="961"/>
      <c r="C237" s="962"/>
      <c r="D237" s="962"/>
      <c r="E237" s="962"/>
      <c r="F237" s="962"/>
      <c r="G237" s="963"/>
      <c r="H237" s="995"/>
      <c r="I237" s="996"/>
      <c r="J237" s="996"/>
      <c r="K237" s="996"/>
      <c r="L237" s="996"/>
      <c r="M237" s="996"/>
      <c r="N237" s="996"/>
      <c r="O237" s="996"/>
      <c r="P237" s="997"/>
      <c r="Q237" s="27"/>
      <c r="R237" s="27"/>
      <c r="S237" s="27"/>
      <c r="T237" s="27"/>
      <c r="U237" s="27" t="s">
        <v>1237</v>
      </c>
      <c r="V237" s="27"/>
      <c r="W237" s="27"/>
      <c r="X237" s="27"/>
      <c r="Y237" s="27"/>
      <c r="Z237" s="27"/>
      <c r="AA237" s="27"/>
      <c r="AB237" s="27"/>
      <c r="AC237" s="27"/>
      <c r="AD237" s="27"/>
      <c r="AE237" s="27"/>
      <c r="AF237" s="27"/>
      <c r="AG237" s="27"/>
      <c r="AH237" s="27"/>
      <c r="AI237" s="27"/>
      <c r="AJ237" s="27"/>
      <c r="AK237" s="27"/>
      <c r="AL237" s="27"/>
      <c r="AM237" s="27"/>
      <c r="AN237" s="27"/>
      <c r="AO237" s="27"/>
      <c r="AP237" s="28"/>
    </row>
    <row r="238" spans="2:42" ht="15" customHeight="1" x14ac:dyDescent="0.25">
      <c r="B238" s="961"/>
      <c r="C238" s="962"/>
      <c r="D238" s="962"/>
      <c r="E238" s="962"/>
      <c r="F238" s="962"/>
      <c r="G238" s="963"/>
      <c r="H238" s="995"/>
      <c r="I238" s="996"/>
      <c r="J238" s="996"/>
      <c r="K238" s="996"/>
      <c r="L238" s="996"/>
      <c r="M238" s="996"/>
      <c r="N238" s="996"/>
      <c r="O238" s="996"/>
      <c r="P238" s="997"/>
      <c r="Q238" s="27"/>
      <c r="R238" s="27"/>
      <c r="S238" s="27"/>
      <c r="T238" s="27"/>
      <c r="U238" s="27" t="s">
        <v>1238</v>
      </c>
      <c r="V238" s="27"/>
      <c r="W238" s="27"/>
      <c r="X238" s="27"/>
      <c r="Y238" s="27"/>
      <c r="Z238" s="27"/>
      <c r="AA238" s="27"/>
      <c r="AB238" s="27"/>
      <c r="AC238" s="27"/>
      <c r="AD238" s="27"/>
      <c r="AE238" s="27"/>
      <c r="AF238" s="27"/>
      <c r="AG238" s="27"/>
      <c r="AH238" s="27"/>
      <c r="AI238" s="27"/>
      <c r="AJ238" s="27"/>
      <c r="AK238" s="27"/>
      <c r="AL238" s="27"/>
      <c r="AM238" s="27"/>
      <c r="AN238" s="27"/>
      <c r="AO238" s="27"/>
      <c r="AP238" s="28"/>
    </row>
    <row r="239" spans="2:42" ht="15" customHeight="1" thickBot="1" x14ac:dyDescent="0.3">
      <c r="B239" s="961"/>
      <c r="C239" s="962"/>
      <c r="D239" s="962"/>
      <c r="E239" s="962"/>
      <c r="F239" s="962"/>
      <c r="G239" s="963"/>
      <c r="H239" s="995"/>
      <c r="I239" s="996"/>
      <c r="J239" s="996"/>
      <c r="K239" s="996"/>
      <c r="L239" s="996"/>
      <c r="M239" s="996"/>
      <c r="N239" s="996"/>
      <c r="O239" s="996"/>
      <c r="P239" s="997"/>
      <c r="Q239" s="26"/>
      <c r="R239" s="27"/>
      <c r="S239" s="27"/>
      <c r="T239" s="27"/>
      <c r="U239" s="27" t="s">
        <v>1239</v>
      </c>
      <c r="V239" s="27"/>
      <c r="W239" s="27"/>
      <c r="X239" s="27"/>
      <c r="Y239" s="27"/>
      <c r="Z239" s="27"/>
      <c r="AA239" s="27"/>
      <c r="AB239" s="27"/>
      <c r="AC239" s="27"/>
      <c r="AD239" s="27"/>
      <c r="AE239" s="27"/>
      <c r="AF239" s="27"/>
      <c r="AG239" s="27"/>
      <c r="AH239" s="27"/>
      <c r="AI239" s="27"/>
      <c r="AJ239" s="27"/>
      <c r="AK239" s="27"/>
      <c r="AL239" s="27"/>
      <c r="AM239" s="27"/>
      <c r="AN239" s="27"/>
      <c r="AO239" s="27"/>
      <c r="AP239" s="28"/>
    </row>
    <row r="240" spans="2:42" ht="18" customHeight="1" x14ac:dyDescent="0.25">
      <c r="B240" s="318"/>
      <c r="C240" s="318"/>
      <c r="D240" s="318"/>
      <c r="E240" s="318"/>
      <c r="F240" s="318"/>
      <c r="G240" s="318"/>
      <c r="H240" s="318"/>
      <c r="I240" s="318"/>
      <c r="J240" s="318"/>
      <c r="K240" s="318"/>
      <c r="L240" s="318"/>
      <c r="M240" s="318"/>
      <c r="N240" s="318"/>
      <c r="O240" s="318"/>
      <c r="P240" s="318"/>
      <c r="Q240" s="318"/>
      <c r="R240" s="318"/>
      <c r="S240" s="318"/>
      <c r="T240" s="318"/>
      <c r="U240" s="318"/>
      <c r="V240" s="318"/>
      <c r="W240" s="318"/>
      <c r="X240" s="318"/>
      <c r="Y240" s="318"/>
      <c r="Z240" s="318"/>
      <c r="AA240" s="318"/>
      <c r="AB240" s="318"/>
      <c r="AC240" s="318"/>
      <c r="AD240" s="318"/>
      <c r="AE240" s="318"/>
      <c r="AF240" s="318"/>
      <c r="AG240" s="318"/>
      <c r="AH240" s="318"/>
      <c r="AI240" s="318"/>
      <c r="AJ240" s="318"/>
      <c r="AK240" s="318"/>
      <c r="AL240" s="318"/>
      <c r="AM240" s="318"/>
      <c r="AN240" s="318"/>
      <c r="AO240" s="318"/>
      <c r="AP240" s="318"/>
    </row>
    <row r="241" spans="1:42" ht="18" customHeight="1" x14ac:dyDescent="0.25">
      <c r="A241" t="s">
        <v>1449</v>
      </c>
    </row>
    <row r="242" spans="1:42" ht="18" customHeight="1" thickBot="1" x14ac:dyDescent="0.3">
      <c r="A242" s="3" t="s">
        <v>1100</v>
      </c>
    </row>
    <row r="243" spans="1:42" ht="19.95" customHeight="1" x14ac:dyDescent="0.25">
      <c r="A243" s="3"/>
      <c r="B243" s="1149" t="s">
        <v>1220</v>
      </c>
      <c r="C243" s="1150"/>
      <c r="D243" s="1150"/>
      <c r="E243" s="1150"/>
      <c r="F243" s="1150"/>
      <c r="G243" s="1150"/>
      <c r="H243" s="1150"/>
      <c r="I243" s="1150"/>
      <c r="J243" s="1150"/>
      <c r="K243" s="1150"/>
      <c r="L243" s="1150"/>
      <c r="M243" s="1150"/>
      <c r="N243" s="1150"/>
      <c r="O243" s="1150"/>
      <c r="P243" s="1150"/>
      <c r="Q243" s="1150"/>
      <c r="R243" s="1150"/>
      <c r="S243" s="1150"/>
      <c r="T243" s="1150"/>
      <c r="U243" s="1150"/>
      <c r="V243" s="1150"/>
      <c r="W243" s="1150"/>
      <c r="X243" s="1150"/>
      <c r="Y243" s="1150"/>
      <c r="Z243" s="1150"/>
      <c r="AA243" s="1150"/>
      <c r="AB243" s="1150"/>
      <c r="AC243" s="1150"/>
      <c r="AD243" s="1150"/>
      <c r="AE243" s="1150"/>
      <c r="AF243" s="1150"/>
      <c r="AG243" s="1150"/>
      <c r="AH243" s="1150"/>
      <c r="AI243" s="1150"/>
      <c r="AJ243" s="1150"/>
      <c r="AK243" s="1150"/>
      <c r="AL243" s="1150"/>
      <c r="AM243" s="1150"/>
      <c r="AN243" s="1150"/>
      <c r="AO243" s="1150"/>
      <c r="AP243" s="1151"/>
    </row>
    <row r="244" spans="1:42" ht="19.95" customHeight="1" x14ac:dyDescent="0.25">
      <c r="B244" s="975" t="s">
        <v>1573</v>
      </c>
      <c r="C244" s="976"/>
      <c r="D244" s="976"/>
      <c r="E244" s="976"/>
      <c r="F244" s="976"/>
      <c r="G244" s="976"/>
      <c r="H244" s="976"/>
      <c r="I244" s="976"/>
      <c r="J244" s="976"/>
      <c r="K244" s="976"/>
      <c r="L244" s="976"/>
      <c r="M244" s="976"/>
      <c r="N244" s="976"/>
      <c r="O244" s="976"/>
      <c r="P244" s="976"/>
      <c r="Q244" s="976"/>
      <c r="R244" s="977"/>
      <c r="S244" s="314"/>
      <c r="T244" s="5"/>
      <c r="U244" s="5" t="s">
        <v>1451</v>
      </c>
      <c r="V244" s="5"/>
      <c r="W244" s="5"/>
      <c r="X244" s="5"/>
      <c r="Y244" s="5"/>
      <c r="Z244" s="5"/>
      <c r="AA244" s="5"/>
      <c r="AB244" s="5"/>
      <c r="AC244" s="5"/>
      <c r="AD244" s="5"/>
      <c r="AE244" s="5"/>
      <c r="AF244" s="5"/>
      <c r="AG244" s="5"/>
      <c r="AH244" s="5"/>
      <c r="AI244" s="5"/>
      <c r="AJ244" s="5"/>
      <c r="AK244" s="5"/>
      <c r="AL244" s="5"/>
      <c r="AM244" s="5"/>
      <c r="AN244" s="5"/>
      <c r="AO244" s="5"/>
      <c r="AP244" s="6"/>
    </row>
    <row r="245" spans="1:42" ht="19.95" customHeight="1" x14ac:dyDescent="0.25">
      <c r="B245" s="961"/>
      <c r="C245" s="962"/>
      <c r="D245" s="962"/>
      <c r="E245" s="962"/>
      <c r="F245" s="962"/>
      <c r="G245" s="962"/>
      <c r="H245" s="962"/>
      <c r="I245" s="962"/>
      <c r="J245" s="962"/>
      <c r="K245" s="962"/>
      <c r="L245" s="962"/>
      <c r="M245" s="962"/>
      <c r="N245" s="962"/>
      <c r="O245" s="962"/>
      <c r="P245" s="962"/>
      <c r="Q245" s="962"/>
      <c r="R245" s="963"/>
      <c r="S245" s="27"/>
      <c r="T245" s="27"/>
      <c r="U245" s="27" t="s">
        <v>1452</v>
      </c>
      <c r="V245" s="27"/>
      <c r="W245" s="27"/>
      <c r="X245" s="27"/>
      <c r="Y245" s="27"/>
      <c r="Z245" s="27"/>
      <c r="AA245" s="27"/>
      <c r="AB245" s="27"/>
      <c r="AC245" s="27"/>
      <c r="AD245" s="27"/>
      <c r="AE245" s="27"/>
      <c r="AF245" s="27"/>
      <c r="AG245" s="27"/>
      <c r="AH245" s="27"/>
      <c r="AI245" s="27"/>
      <c r="AJ245" s="27"/>
      <c r="AK245" s="27"/>
      <c r="AL245" s="27"/>
      <c r="AM245" s="27"/>
      <c r="AN245" s="27"/>
      <c r="AO245" s="27"/>
      <c r="AP245" s="28"/>
    </row>
    <row r="246" spans="1:42" ht="19.95" customHeight="1" x14ac:dyDescent="0.25">
      <c r="B246" s="961"/>
      <c r="C246" s="962"/>
      <c r="D246" s="962"/>
      <c r="E246" s="962"/>
      <c r="F246" s="962"/>
      <c r="G246" s="962"/>
      <c r="H246" s="962"/>
      <c r="I246" s="962"/>
      <c r="J246" s="962"/>
      <c r="K246" s="962"/>
      <c r="L246" s="962"/>
      <c r="M246" s="962"/>
      <c r="N246" s="962"/>
      <c r="O246" s="962"/>
      <c r="P246" s="962"/>
      <c r="Q246" s="962"/>
      <c r="R246" s="963"/>
      <c r="S246" s="27"/>
      <c r="T246" s="27"/>
      <c r="U246" s="27" t="s">
        <v>1493</v>
      </c>
      <c r="V246" s="27"/>
      <c r="W246" s="27"/>
      <c r="X246" s="27"/>
      <c r="Y246" s="27"/>
      <c r="Z246" s="27"/>
      <c r="AA246" s="27"/>
      <c r="AB246" s="27"/>
      <c r="AC246" s="27"/>
      <c r="AD246" s="27"/>
      <c r="AE246" s="27"/>
      <c r="AF246" s="27"/>
      <c r="AG246" s="27"/>
      <c r="AH246" s="27"/>
      <c r="AI246" s="27"/>
      <c r="AJ246" s="27"/>
      <c r="AK246" s="27"/>
      <c r="AL246" s="27"/>
      <c r="AM246" s="27"/>
      <c r="AN246" s="27"/>
      <c r="AO246" s="27"/>
      <c r="AP246" s="28"/>
    </row>
    <row r="247" spans="1:42" ht="15" customHeight="1" x14ac:dyDescent="0.25">
      <c r="B247" s="961"/>
      <c r="C247" s="962"/>
      <c r="D247" s="962"/>
      <c r="E247" s="962"/>
      <c r="F247" s="962"/>
      <c r="G247" s="962"/>
      <c r="H247" s="962"/>
      <c r="I247" s="962"/>
      <c r="J247" s="962"/>
      <c r="K247" s="962"/>
      <c r="L247" s="962"/>
      <c r="M247" s="962"/>
      <c r="N247" s="962"/>
      <c r="O247" s="962"/>
      <c r="P247" s="962"/>
      <c r="Q247" s="962"/>
      <c r="R247" s="963"/>
      <c r="S247" s="356" t="s">
        <v>99</v>
      </c>
      <c r="T247" s="356" t="s">
        <v>1487</v>
      </c>
      <c r="U247" s="352"/>
      <c r="V247" s="352"/>
      <c r="W247" s="352"/>
      <c r="X247" s="352"/>
      <c r="Y247" s="352"/>
      <c r="Z247" s="352"/>
      <c r="AA247" s="352"/>
      <c r="AB247" s="352"/>
      <c r="AC247" s="352"/>
      <c r="AD247" s="352"/>
      <c r="AE247" s="352"/>
      <c r="AF247" s="352"/>
      <c r="AG247" s="352"/>
      <c r="AH247" s="352"/>
      <c r="AI247" s="352"/>
      <c r="AJ247" s="352"/>
      <c r="AK247" s="352"/>
      <c r="AL247" s="352"/>
      <c r="AM247" s="352"/>
      <c r="AN247" s="352"/>
      <c r="AO247" s="352"/>
      <c r="AP247" s="353"/>
    </row>
    <row r="248" spans="1:42" ht="15" customHeight="1" x14ac:dyDescent="0.25">
      <c r="B248" s="961"/>
      <c r="C248" s="962"/>
      <c r="D248" s="962"/>
      <c r="E248" s="962"/>
      <c r="F248" s="962"/>
      <c r="G248" s="962"/>
      <c r="H248" s="962"/>
      <c r="I248" s="962"/>
      <c r="J248" s="962"/>
      <c r="K248" s="962"/>
      <c r="L248" s="962"/>
      <c r="M248" s="962"/>
      <c r="N248" s="962"/>
      <c r="O248" s="962"/>
      <c r="P248" s="962"/>
      <c r="Q248" s="962"/>
      <c r="R248" s="963"/>
      <c r="S248" s="352"/>
      <c r="T248" s="352" t="s">
        <v>1488</v>
      </c>
      <c r="U248" s="352"/>
      <c r="V248" s="352"/>
      <c r="W248" s="352"/>
      <c r="X248" s="352"/>
      <c r="Y248" s="352"/>
      <c r="Z248" s="352"/>
      <c r="AA248" s="352"/>
      <c r="AB248" s="352"/>
      <c r="AC248" s="352"/>
      <c r="AD248" s="352"/>
      <c r="AE248" s="352"/>
      <c r="AF248" s="352"/>
      <c r="AG248" s="352"/>
      <c r="AH248" s="352"/>
      <c r="AI248" s="352"/>
      <c r="AJ248" s="352"/>
      <c r="AK248" s="352"/>
      <c r="AL248" s="352"/>
      <c r="AM248" s="352"/>
      <c r="AN248" s="352"/>
      <c r="AO248" s="352"/>
      <c r="AP248" s="353"/>
    </row>
    <row r="249" spans="1:42" ht="15" customHeight="1" x14ac:dyDescent="0.25">
      <c r="B249" s="961"/>
      <c r="C249" s="962"/>
      <c r="D249" s="962"/>
      <c r="E249" s="962"/>
      <c r="F249" s="962"/>
      <c r="G249" s="962"/>
      <c r="H249" s="962"/>
      <c r="I249" s="962"/>
      <c r="J249" s="962"/>
      <c r="K249" s="962"/>
      <c r="L249" s="962"/>
      <c r="M249" s="962"/>
      <c r="N249" s="962"/>
      <c r="O249" s="962"/>
      <c r="P249" s="962"/>
      <c r="Q249" s="962"/>
      <c r="R249" s="963"/>
      <c r="S249" s="352"/>
      <c r="T249" s="352" t="s">
        <v>1489</v>
      </c>
      <c r="U249" s="352"/>
      <c r="V249" s="352"/>
      <c r="W249" s="352"/>
      <c r="X249" s="352"/>
      <c r="Y249" s="352"/>
      <c r="Z249" s="352"/>
      <c r="AA249" s="352"/>
      <c r="AB249" s="352"/>
      <c r="AC249" s="352"/>
      <c r="AD249" s="352"/>
      <c r="AE249" s="352"/>
      <c r="AF249" s="352"/>
      <c r="AG249" s="352"/>
      <c r="AH249" s="352"/>
      <c r="AI249" s="352"/>
      <c r="AJ249" s="352"/>
      <c r="AK249" s="352"/>
      <c r="AL249" s="352"/>
      <c r="AM249" s="352"/>
      <c r="AN249" s="352"/>
      <c r="AO249" s="352"/>
      <c r="AP249" s="353"/>
    </row>
    <row r="250" spans="1:42" ht="15" customHeight="1" x14ac:dyDescent="0.25">
      <c r="B250" s="961"/>
      <c r="C250" s="962"/>
      <c r="D250" s="962"/>
      <c r="E250" s="962"/>
      <c r="F250" s="962"/>
      <c r="G250" s="962"/>
      <c r="H250" s="962"/>
      <c r="I250" s="962"/>
      <c r="J250" s="962"/>
      <c r="K250" s="962"/>
      <c r="L250" s="962"/>
      <c r="M250" s="962"/>
      <c r="N250" s="962"/>
      <c r="O250" s="962"/>
      <c r="P250" s="962"/>
      <c r="Q250" s="962"/>
      <c r="R250" s="963"/>
      <c r="S250" s="352"/>
      <c r="T250" s="352" t="s">
        <v>1490</v>
      </c>
      <c r="U250" s="352"/>
      <c r="V250" s="352"/>
      <c r="W250" s="352"/>
      <c r="X250" s="352"/>
      <c r="Y250" s="352"/>
      <c r="Z250" s="352"/>
      <c r="AA250" s="352"/>
      <c r="AB250" s="352"/>
      <c r="AC250" s="352"/>
      <c r="AD250" s="352"/>
      <c r="AE250" s="352"/>
      <c r="AF250" s="352"/>
      <c r="AG250" s="352"/>
      <c r="AH250" s="352"/>
      <c r="AI250" s="352"/>
      <c r="AJ250" s="352"/>
      <c r="AK250" s="352"/>
      <c r="AL250" s="352"/>
      <c r="AM250" s="352"/>
      <c r="AN250" s="352"/>
      <c r="AO250" s="352"/>
      <c r="AP250" s="353"/>
    </row>
    <row r="251" spans="1:42" ht="15" customHeight="1" x14ac:dyDescent="0.25">
      <c r="B251" s="961"/>
      <c r="C251" s="962"/>
      <c r="D251" s="962"/>
      <c r="E251" s="962"/>
      <c r="F251" s="962"/>
      <c r="G251" s="962"/>
      <c r="H251" s="962"/>
      <c r="I251" s="962"/>
      <c r="J251" s="962"/>
      <c r="K251" s="962"/>
      <c r="L251" s="962"/>
      <c r="M251" s="962"/>
      <c r="N251" s="962"/>
      <c r="O251" s="962"/>
      <c r="P251" s="962"/>
      <c r="Q251" s="962"/>
      <c r="R251" s="963"/>
      <c r="S251" s="352"/>
      <c r="T251" s="352" t="s">
        <v>1491</v>
      </c>
      <c r="U251" s="352"/>
      <c r="V251" s="352"/>
      <c r="W251" s="352"/>
      <c r="X251" s="352"/>
      <c r="Y251" s="352"/>
      <c r="Z251" s="352"/>
      <c r="AA251" s="352"/>
      <c r="AB251" s="352"/>
      <c r="AC251" s="352"/>
      <c r="AD251" s="352"/>
      <c r="AE251" s="352"/>
      <c r="AF251" s="352"/>
      <c r="AG251" s="352"/>
      <c r="AH251" s="352"/>
      <c r="AI251" s="352"/>
      <c r="AJ251" s="352"/>
      <c r="AK251" s="352"/>
      <c r="AL251" s="352"/>
      <c r="AM251" s="352"/>
      <c r="AN251" s="352"/>
      <c r="AO251" s="352"/>
      <c r="AP251" s="353"/>
    </row>
    <row r="252" spans="1:42" ht="15" customHeight="1" x14ac:dyDescent="0.25">
      <c r="B252" s="964"/>
      <c r="C252" s="965"/>
      <c r="D252" s="965"/>
      <c r="E252" s="965"/>
      <c r="F252" s="965"/>
      <c r="G252" s="965"/>
      <c r="H252" s="965"/>
      <c r="I252" s="965"/>
      <c r="J252" s="965"/>
      <c r="K252" s="965"/>
      <c r="L252" s="965"/>
      <c r="M252" s="965"/>
      <c r="N252" s="965"/>
      <c r="O252" s="965"/>
      <c r="P252" s="965"/>
      <c r="Q252" s="965"/>
      <c r="R252" s="966"/>
      <c r="S252" s="354"/>
      <c r="T252" s="354" t="s">
        <v>1492</v>
      </c>
      <c r="U252" s="354"/>
      <c r="V252" s="354"/>
      <c r="W252" s="354"/>
      <c r="X252" s="354"/>
      <c r="Y252" s="354"/>
      <c r="Z252" s="354"/>
      <c r="AA252" s="354"/>
      <c r="AB252" s="354"/>
      <c r="AC252" s="354"/>
      <c r="AD252" s="354"/>
      <c r="AE252" s="354"/>
      <c r="AF252" s="354"/>
      <c r="AG252" s="354"/>
      <c r="AH252" s="354"/>
      <c r="AI252" s="354"/>
      <c r="AJ252" s="354"/>
      <c r="AK252" s="354"/>
      <c r="AL252" s="354"/>
      <c r="AM252" s="354"/>
      <c r="AN252" s="354"/>
      <c r="AO252" s="354"/>
      <c r="AP252" s="355"/>
    </row>
    <row r="253" spans="1:42" ht="19.95" customHeight="1" x14ac:dyDescent="0.25">
      <c r="B253" s="1069" t="s">
        <v>1277</v>
      </c>
      <c r="C253" s="1070"/>
      <c r="D253" s="1070"/>
      <c r="E253" s="1070"/>
      <c r="F253" s="1070"/>
      <c r="G253" s="1070"/>
      <c r="H253" s="1070"/>
      <c r="I253" s="1070"/>
      <c r="J253" s="1070"/>
      <c r="K253" s="1070"/>
      <c r="L253" s="1070"/>
      <c r="M253" s="1070"/>
      <c r="N253" s="1071"/>
      <c r="O253" s="1200" t="s">
        <v>1317</v>
      </c>
      <c r="P253" s="1201"/>
      <c r="Q253" s="1201"/>
      <c r="R253" s="1202"/>
      <c r="S253" s="347" t="s">
        <v>1284</v>
      </c>
      <c r="T253" s="211"/>
      <c r="U253" s="27"/>
      <c r="V253" s="27"/>
      <c r="W253" s="27"/>
      <c r="X253" s="27"/>
      <c r="Y253" s="27"/>
      <c r="Z253" s="27"/>
      <c r="AA253" s="27"/>
      <c r="AB253" s="27"/>
      <c r="AC253" s="27"/>
      <c r="AD253" s="27"/>
      <c r="AE253" s="27"/>
      <c r="AF253" s="27"/>
      <c r="AG253" s="27"/>
      <c r="AH253" s="27"/>
      <c r="AI253" s="27"/>
      <c r="AJ253" s="27"/>
      <c r="AK253" s="27"/>
      <c r="AL253" s="27"/>
      <c r="AM253" s="27"/>
      <c r="AN253" s="27"/>
      <c r="AO253" s="27"/>
      <c r="AP253" s="28"/>
    </row>
    <row r="254" spans="1:42" ht="19.95" customHeight="1" x14ac:dyDescent="0.25">
      <c r="B254" s="1069"/>
      <c r="C254" s="1070"/>
      <c r="D254" s="1070"/>
      <c r="E254" s="1070"/>
      <c r="F254" s="1070"/>
      <c r="G254" s="1070"/>
      <c r="H254" s="1070"/>
      <c r="I254" s="1070"/>
      <c r="J254" s="1070"/>
      <c r="K254" s="1070"/>
      <c r="L254" s="1070"/>
      <c r="M254" s="1070"/>
      <c r="N254" s="1071"/>
      <c r="O254" s="1200"/>
      <c r="P254" s="1201"/>
      <c r="Q254" s="1201"/>
      <c r="R254" s="1202"/>
      <c r="S254" s="211"/>
      <c r="T254" s="211"/>
      <c r="U254" s="27"/>
      <c r="V254" s="27"/>
      <c r="W254" s="27" t="s">
        <v>1311</v>
      </c>
      <c r="X254" s="27"/>
      <c r="Y254" s="27"/>
      <c r="Z254" s="27"/>
      <c r="AA254" s="27"/>
      <c r="AB254" s="27"/>
      <c r="AC254" s="27"/>
      <c r="AD254" s="27"/>
      <c r="AE254" s="27" t="s">
        <v>1312</v>
      </c>
      <c r="AF254" s="27"/>
      <c r="AG254" s="27"/>
      <c r="AH254" s="27"/>
      <c r="AI254" s="27"/>
      <c r="AJ254" s="27"/>
      <c r="AK254" s="27"/>
      <c r="AL254" s="27"/>
      <c r="AM254" s="27" t="s">
        <v>1313</v>
      </c>
      <c r="AN254" s="27"/>
      <c r="AO254" s="27"/>
      <c r="AP254" s="28"/>
    </row>
    <row r="255" spans="1:42" ht="19.95" customHeight="1" x14ac:dyDescent="0.25">
      <c r="B255" s="1069"/>
      <c r="C255" s="1070"/>
      <c r="D255" s="1070"/>
      <c r="E255" s="1070"/>
      <c r="F255" s="1070"/>
      <c r="G255" s="1070"/>
      <c r="H255" s="1070"/>
      <c r="I255" s="1070"/>
      <c r="J255" s="1070"/>
      <c r="K255" s="1070"/>
      <c r="L255" s="1070"/>
      <c r="M255" s="1070"/>
      <c r="N255" s="1071"/>
      <c r="O255" s="1200"/>
      <c r="P255" s="1201"/>
      <c r="Q255" s="1201"/>
      <c r="R255" s="1202"/>
      <c r="S255" s="211" t="s">
        <v>1285</v>
      </c>
      <c r="T255" s="211"/>
      <c r="U255" s="27"/>
      <c r="V255" s="27"/>
      <c r="W255" s="27"/>
      <c r="X255" s="27"/>
      <c r="Y255" s="27"/>
      <c r="Z255" s="27"/>
      <c r="AA255" s="27"/>
      <c r="AB255" s="27"/>
      <c r="AC255" s="27"/>
      <c r="AD255" s="27"/>
      <c r="AE255" s="27"/>
      <c r="AF255" s="27"/>
      <c r="AG255" s="27"/>
      <c r="AH255" s="27"/>
      <c r="AI255" s="27"/>
      <c r="AJ255" s="27"/>
      <c r="AK255" s="27"/>
      <c r="AL255" s="27"/>
      <c r="AM255" s="27"/>
      <c r="AN255" s="27"/>
      <c r="AO255" s="27"/>
      <c r="AP255" s="28"/>
    </row>
    <row r="256" spans="1:42" ht="19.95" customHeight="1" x14ac:dyDescent="0.25">
      <c r="B256" s="1069"/>
      <c r="C256" s="1070"/>
      <c r="D256" s="1070"/>
      <c r="E256" s="1070"/>
      <c r="F256" s="1070"/>
      <c r="G256" s="1070"/>
      <c r="H256" s="1070"/>
      <c r="I256" s="1070"/>
      <c r="J256" s="1070"/>
      <c r="K256" s="1070"/>
      <c r="L256" s="1070"/>
      <c r="M256" s="1070"/>
      <c r="N256" s="1071"/>
      <c r="O256" s="1200"/>
      <c r="P256" s="1201"/>
      <c r="Q256" s="1201"/>
      <c r="R256" s="1202"/>
      <c r="S256" s="211"/>
      <c r="T256" s="211"/>
      <c r="U256" s="27"/>
      <c r="V256" s="27"/>
      <c r="W256" s="27" t="s">
        <v>1314</v>
      </c>
      <c r="X256" s="27"/>
      <c r="Y256" s="27"/>
      <c r="Z256" s="27"/>
      <c r="AA256" s="27"/>
      <c r="AB256" s="27"/>
      <c r="AC256" s="27"/>
      <c r="AD256" s="27"/>
      <c r="AE256" s="27" t="s">
        <v>1315</v>
      </c>
      <c r="AF256" s="27"/>
      <c r="AG256" s="27"/>
      <c r="AH256" s="27"/>
      <c r="AI256" s="27"/>
      <c r="AJ256" s="27"/>
      <c r="AK256" s="27"/>
      <c r="AL256" s="27"/>
      <c r="AM256" s="27"/>
      <c r="AN256" s="27"/>
      <c r="AO256" s="27"/>
      <c r="AP256" s="28"/>
    </row>
    <row r="257" spans="2:46" ht="19.95" customHeight="1" x14ac:dyDescent="0.25">
      <c r="B257" s="1069"/>
      <c r="C257" s="1070"/>
      <c r="D257" s="1070"/>
      <c r="E257" s="1070"/>
      <c r="F257" s="1070"/>
      <c r="G257" s="1070"/>
      <c r="H257" s="1070"/>
      <c r="I257" s="1070"/>
      <c r="J257" s="1070"/>
      <c r="K257" s="1070"/>
      <c r="L257" s="1070"/>
      <c r="M257" s="1070"/>
      <c r="N257" s="1071"/>
      <c r="O257" s="1200"/>
      <c r="P257" s="1201"/>
      <c r="Q257" s="1201"/>
      <c r="R257" s="1202"/>
      <c r="S257" s="211"/>
      <c r="T257" s="211"/>
      <c r="U257" s="27"/>
      <c r="V257" s="27"/>
      <c r="W257" s="27" t="s">
        <v>1316</v>
      </c>
      <c r="X257" s="27"/>
      <c r="Y257" s="27"/>
      <c r="Z257" s="27"/>
      <c r="AA257" s="27"/>
      <c r="AB257" s="27"/>
      <c r="AC257" s="27"/>
      <c r="AD257" s="27"/>
      <c r="AE257" s="27"/>
      <c r="AF257" s="27"/>
      <c r="AG257" s="27"/>
      <c r="AH257" s="27"/>
      <c r="AI257" s="27"/>
      <c r="AJ257" s="27"/>
      <c r="AK257" s="27"/>
      <c r="AL257" s="27"/>
      <c r="AM257" s="27"/>
      <c r="AN257" s="27"/>
      <c r="AO257" s="27"/>
      <c r="AP257" s="28"/>
    </row>
    <row r="258" spans="2:46" ht="19.95" customHeight="1" x14ac:dyDescent="0.25">
      <c r="B258" s="1069"/>
      <c r="C258" s="1070"/>
      <c r="D258" s="1070"/>
      <c r="E258" s="1070"/>
      <c r="F258" s="1070"/>
      <c r="G258" s="1070"/>
      <c r="H258" s="1070"/>
      <c r="I258" s="1070"/>
      <c r="J258" s="1070"/>
      <c r="K258" s="1070"/>
      <c r="L258" s="1070"/>
      <c r="M258" s="1070"/>
      <c r="N258" s="1071"/>
      <c r="O258" s="1200"/>
      <c r="P258" s="1201"/>
      <c r="Q258" s="1201"/>
      <c r="R258" s="1202"/>
      <c r="S258" s="211" t="s">
        <v>1308</v>
      </c>
      <c r="T258" s="211"/>
      <c r="U258" s="27"/>
      <c r="V258" s="27"/>
      <c r="W258" s="27"/>
      <c r="X258" s="27"/>
      <c r="Y258" s="27"/>
      <c r="Z258" s="27"/>
      <c r="AA258" s="27"/>
      <c r="AB258" s="27"/>
      <c r="AC258" s="27"/>
      <c r="AD258" s="27"/>
      <c r="AE258" s="27"/>
      <c r="AF258" s="27"/>
      <c r="AG258" s="27"/>
      <c r="AH258" s="27"/>
      <c r="AI258" s="27"/>
      <c r="AJ258" s="27"/>
      <c r="AK258" s="27"/>
      <c r="AL258" s="27"/>
      <c r="AM258" s="27"/>
      <c r="AN258" s="27"/>
      <c r="AO258" s="27"/>
      <c r="AP258" s="28"/>
    </row>
    <row r="259" spans="2:46" ht="19.95" customHeight="1" x14ac:dyDescent="0.25">
      <c r="B259" s="1069"/>
      <c r="C259" s="1070"/>
      <c r="D259" s="1070"/>
      <c r="E259" s="1070"/>
      <c r="F259" s="1070"/>
      <c r="G259" s="1070"/>
      <c r="H259" s="1070"/>
      <c r="I259" s="1070"/>
      <c r="J259" s="1070"/>
      <c r="K259" s="1070"/>
      <c r="L259" s="1070"/>
      <c r="M259" s="1070"/>
      <c r="N259" s="1071"/>
      <c r="O259" s="1200"/>
      <c r="P259" s="1201"/>
      <c r="Q259" s="1201"/>
      <c r="R259" s="1202"/>
      <c r="S259" s="211"/>
      <c r="T259" s="211"/>
      <c r="U259" s="211"/>
      <c r="V259" s="27"/>
      <c r="W259" s="27" t="s">
        <v>1309</v>
      </c>
      <c r="X259" s="27"/>
      <c r="Y259" s="27"/>
      <c r="Z259" s="27"/>
      <c r="AA259" s="27"/>
      <c r="AB259" s="27"/>
      <c r="AC259" s="27"/>
      <c r="AD259" s="27"/>
      <c r="AE259" s="27"/>
      <c r="AF259" s="27"/>
      <c r="AG259" s="27"/>
      <c r="AH259" s="27"/>
      <c r="AI259" s="27"/>
      <c r="AJ259" s="27"/>
      <c r="AK259" s="27"/>
      <c r="AL259" s="27"/>
      <c r="AM259" s="27"/>
      <c r="AN259" s="27"/>
      <c r="AO259" s="27"/>
      <c r="AP259" s="28"/>
    </row>
    <row r="260" spans="2:46" ht="19.95" customHeight="1" x14ac:dyDescent="0.25">
      <c r="B260" s="1069"/>
      <c r="C260" s="1070"/>
      <c r="D260" s="1070"/>
      <c r="E260" s="1070"/>
      <c r="F260" s="1070"/>
      <c r="G260" s="1070"/>
      <c r="H260" s="1070"/>
      <c r="I260" s="1070"/>
      <c r="J260" s="1070"/>
      <c r="K260" s="1070"/>
      <c r="L260" s="1070"/>
      <c r="M260" s="1070"/>
      <c r="N260" s="1071"/>
      <c r="O260" s="1200"/>
      <c r="P260" s="1201"/>
      <c r="Q260" s="1201"/>
      <c r="R260" s="1202"/>
      <c r="S260" s="211"/>
      <c r="T260" s="211"/>
      <c r="U260" s="211"/>
      <c r="V260" s="27"/>
      <c r="W260" s="27" t="s">
        <v>1310</v>
      </c>
      <c r="X260" s="27"/>
      <c r="Y260" s="27"/>
      <c r="Z260" s="27"/>
      <c r="AA260" s="27"/>
      <c r="AB260" s="27"/>
      <c r="AC260" s="27"/>
      <c r="AD260" s="27"/>
      <c r="AE260" s="27"/>
      <c r="AF260" s="27"/>
      <c r="AG260" s="27"/>
      <c r="AH260" s="27"/>
      <c r="AI260" s="27"/>
      <c r="AJ260" s="27"/>
      <c r="AK260" s="27"/>
      <c r="AL260" s="27"/>
      <c r="AM260" s="27"/>
      <c r="AN260" s="27"/>
      <c r="AO260" s="27"/>
      <c r="AP260" s="28"/>
    </row>
    <row r="261" spans="2:46" ht="19.95" customHeight="1" x14ac:dyDescent="0.25">
      <c r="B261" s="1069"/>
      <c r="C261" s="1070"/>
      <c r="D261" s="1070"/>
      <c r="E261" s="1070"/>
      <c r="F261" s="1070"/>
      <c r="G261" s="1070"/>
      <c r="H261" s="1070"/>
      <c r="I261" s="1070"/>
      <c r="J261" s="1070"/>
      <c r="K261" s="1070"/>
      <c r="L261" s="1070"/>
      <c r="M261" s="1070"/>
      <c r="N261" s="1071"/>
      <c r="O261" s="1200"/>
      <c r="P261" s="1201"/>
      <c r="Q261" s="1201"/>
      <c r="R261" s="1202"/>
      <c r="S261" s="211"/>
      <c r="T261" s="211"/>
      <c r="U261" s="211" t="s">
        <v>36</v>
      </c>
      <c r="V261" s="27"/>
      <c r="W261" s="27"/>
      <c r="X261" s="27"/>
      <c r="Y261" s="27"/>
      <c r="Z261" s="27"/>
      <c r="AA261" s="27"/>
      <c r="AB261" s="27"/>
      <c r="AC261" s="27"/>
      <c r="AD261" s="27"/>
      <c r="AE261" s="27"/>
      <c r="AF261" s="27"/>
      <c r="AG261" s="27"/>
      <c r="AH261" s="27"/>
      <c r="AI261" s="27"/>
      <c r="AJ261" s="27"/>
      <c r="AK261" s="27"/>
      <c r="AL261" s="27"/>
      <c r="AM261" s="27"/>
      <c r="AN261" s="27"/>
      <c r="AO261" s="27"/>
      <c r="AP261" s="28"/>
    </row>
    <row r="262" spans="2:46" ht="19.95" customHeight="1" x14ac:dyDescent="0.25">
      <c r="B262" s="1069"/>
      <c r="C262" s="1070"/>
      <c r="D262" s="1070"/>
      <c r="E262" s="1070"/>
      <c r="F262" s="1070"/>
      <c r="G262" s="1070"/>
      <c r="H262" s="1070"/>
      <c r="I262" s="1070"/>
      <c r="J262" s="1070"/>
      <c r="K262" s="1070"/>
      <c r="L262" s="1070"/>
      <c r="M262" s="1070"/>
      <c r="N262" s="1071"/>
      <c r="O262" s="1203"/>
      <c r="P262" s="1204"/>
      <c r="Q262" s="1204"/>
      <c r="R262" s="1205"/>
      <c r="S262" s="211"/>
      <c r="T262" s="211"/>
      <c r="U262" s="211" t="s">
        <v>1293</v>
      </c>
      <c r="V262" s="27"/>
      <c r="W262" s="27"/>
      <c r="X262" s="27"/>
      <c r="Y262" s="27"/>
      <c r="Z262" s="27"/>
      <c r="AA262" s="27"/>
      <c r="AB262" s="27"/>
      <c r="AC262" s="27"/>
      <c r="AD262" s="27"/>
      <c r="AE262" s="27"/>
      <c r="AF262" s="27"/>
      <c r="AG262" s="27"/>
      <c r="AH262" s="27"/>
      <c r="AI262" s="27"/>
      <c r="AJ262" s="27"/>
      <c r="AK262" s="27"/>
      <c r="AL262" s="27"/>
      <c r="AM262" s="27"/>
      <c r="AN262" s="27"/>
      <c r="AO262" s="27"/>
      <c r="AP262" s="28"/>
    </row>
    <row r="263" spans="2:46" ht="30" customHeight="1" x14ac:dyDescent="0.25">
      <c r="B263" s="1197"/>
      <c r="C263" s="1198"/>
      <c r="D263" s="1198"/>
      <c r="E263" s="1198"/>
      <c r="F263" s="1198"/>
      <c r="G263" s="1198"/>
      <c r="H263" s="1198"/>
      <c r="I263" s="1198"/>
      <c r="J263" s="1198"/>
      <c r="K263" s="1198"/>
      <c r="L263" s="1198"/>
      <c r="M263" s="1198"/>
      <c r="N263" s="1199"/>
      <c r="O263" s="1194" t="s">
        <v>1307</v>
      </c>
      <c r="P263" s="1195"/>
      <c r="Q263" s="1195"/>
      <c r="R263" s="1196"/>
      <c r="S263" s="1206"/>
      <c r="T263" s="786"/>
      <c r="U263" s="786"/>
      <c r="V263" s="786"/>
      <c r="W263" s="786"/>
      <c r="X263" s="786"/>
      <c r="Y263" s="786"/>
      <c r="Z263" s="786"/>
      <c r="AA263" s="786"/>
      <c r="AB263" s="786"/>
      <c r="AC263" s="786"/>
      <c r="AD263" s="786"/>
      <c r="AE263" s="786"/>
      <c r="AF263" s="786"/>
      <c r="AG263" s="786"/>
      <c r="AH263" s="786"/>
      <c r="AI263" s="786"/>
      <c r="AJ263" s="786"/>
      <c r="AK263" s="786"/>
      <c r="AL263" s="786"/>
      <c r="AM263" s="1207"/>
      <c r="AN263" s="1038" t="s">
        <v>1306</v>
      </c>
      <c r="AO263" s="1039"/>
      <c r="AP263" s="1040"/>
    </row>
    <row r="264" spans="2:46" ht="19.95" customHeight="1" x14ac:dyDescent="0.25">
      <c r="B264" s="1152" t="s">
        <v>1221</v>
      </c>
      <c r="C264" s="1153"/>
      <c r="D264" s="1153"/>
      <c r="E264" s="1153"/>
      <c r="F264" s="1153"/>
      <c r="G264" s="1153"/>
      <c r="H264" s="1153"/>
      <c r="I264" s="1153"/>
      <c r="J264" s="1153"/>
      <c r="K264" s="1153"/>
      <c r="L264" s="1153"/>
      <c r="M264" s="1153"/>
      <c r="N264" s="1153"/>
      <c r="O264" s="1153"/>
      <c r="P264" s="1153"/>
      <c r="Q264" s="1153"/>
      <c r="R264" s="1153"/>
      <c r="S264" s="1153"/>
      <c r="T264" s="1153"/>
      <c r="U264" s="1153"/>
      <c r="V264" s="1153"/>
      <c r="W264" s="1153"/>
      <c r="X264" s="1153"/>
      <c r="Y264" s="1153"/>
      <c r="Z264" s="1153"/>
      <c r="AA264" s="1153"/>
      <c r="AB264" s="1153"/>
      <c r="AC264" s="1153"/>
      <c r="AD264" s="1153"/>
      <c r="AE264" s="1153"/>
      <c r="AF264" s="1153"/>
      <c r="AG264" s="1153"/>
      <c r="AH264" s="1153"/>
      <c r="AI264" s="1153"/>
      <c r="AJ264" s="1153"/>
      <c r="AK264" s="1153"/>
      <c r="AL264" s="1153"/>
      <c r="AM264" s="1153"/>
      <c r="AN264" s="1153"/>
      <c r="AO264" s="1153"/>
      <c r="AP264" s="1154"/>
      <c r="AR264" s="319"/>
      <c r="AS264" s="319"/>
      <c r="AT264" s="319"/>
    </row>
    <row r="265" spans="2:46" ht="19.95" customHeight="1" x14ac:dyDescent="0.25">
      <c r="B265" s="975" t="s">
        <v>1470</v>
      </c>
      <c r="C265" s="976"/>
      <c r="D265" s="976"/>
      <c r="E265" s="976"/>
      <c r="F265" s="976"/>
      <c r="G265" s="976"/>
      <c r="H265" s="976"/>
      <c r="I265" s="976"/>
      <c r="J265" s="976"/>
      <c r="K265" s="976"/>
      <c r="L265" s="976"/>
      <c r="M265" s="976"/>
      <c r="N265" s="976"/>
      <c r="O265" s="976"/>
      <c r="P265" s="976"/>
      <c r="Q265" s="976"/>
      <c r="R265" s="977"/>
      <c r="S265" s="314"/>
      <c r="T265" s="5"/>
      <c r="U265" s="5" t="s">
        <v>1471</v>
      </c>
      <c r="V265" s="5"/>
      <c r="W265" s="5"/>
      <c r="X265" s="5"/>
      <c r="Y265" s="5"/>
      <c r="Z265" s="5"/>
      <c r="AA265" s="5"/>
      <c r="AB265" s="5"/>
      <c r="AC265" s="5"/>
      <c r="AD265" s="5"/>
      <c r="AE265" s="5"/>
      <c r="AF265" s="5"/>
      <c r="AG265" s="5"/>
      <c r="AH265" s="5"/>
      <c r="AI265" s="5"/>
      <c r="AJ265" s="5"/>
      <c r="AK265" s="5"/>
      <c r="AL265" s="5"/>
      <c r="AM265" s="5"/>
      <c r="AN265" s="5"/>
      <c r="AO265" s="5"/>
      <c r="AP265" s="6"/>
    </row>
    <row r="266" spans="2:46" ht="19.95" customHeight="1" x14ac:dyDescent="0.25">
      <c r="B266" s="961"/>
      <c r="C266" s="962"/>
      <c r="D266" s="962"/>
      <c r="E266" s="962"/>
      <c r="F266" s="962"/>
      <c r="G266" s="962"/>
      <c r="H266" s="962"/>
      <c r="I266" s="962"/>
      <c r="J266" s="962"/>
      <c r="K266" s="962"/>
      <c r="L266" s="962"/>
      <c r="M266" s="962"/>
      <c r="N266" s="962"/>
      <c r="O266" s="962"/>
      <c r="P266" s="962"/>
      <c r="Q266" s="962"/>
      <c r="R266" s="963"/>
      <c r="S266" s="27"/>
      <c r="T266" s="27"/>
      <c r="U266" s="27" t="s">
        <v>1472</v>
      </c>
      <c r="V266" s="27"/>
      <c r="W266" s="27"/>
      <c r="X266" s="27"/>
      <c r="Y266" s="27"/>
      <c r="Z266" s="27"/>
      <c r="AA266" s="27"/>
      <c r="AB266" s="27"/>
      <c r="AC266" s="27"/>
      <c r="AD266" s="27"/>
      <c r="AE266" s="27"/>
      <c r="AF266" s="27"/>
      <c r="AG266" s="27"/>
      <c r="AH266" s="27"/>
      <c r="AI266" s="27"/>
      <c r="AJ266" s="27"/>
      <c r="AK266" s="27"/>
      <c r="AL266" s="27"/>
      <c r="AM266" s="27"/>
      <c r="AN266" s="27"/>
      <c r="AO266" s="27"/>
      <c r="AP266" s="28"/>
    </row>
    <row r="267" spans="2:46" ht="19.95" customHeight="1" x14ac:dyDescent="0.25">
      <c r="B267" s="964"/>
      <c r="C267" s="965"/>
      <c r="D267" s="965"/>
      <c r="E267" s="965"/>
      <c r="F267" s="965"/>
      <c r="G267" s="965"/>
      <c r="H267" s="965"/>
      <c r="I267" s="965"/>
      <c r="J267" s="965"/>
      <c r="K267" s="965"/>
      <c r="L267" s="965"/>
      <c r="M267" s="965"/>
      <c r="N267" s="965"/>
      <c r="O267" s="965"/>
      <c r="P267" s="965"/>
      <c r="Q267" s="965"/>
      <c r="R267" s="966"/>
      <c r="S267" s="29"/>
      <c r="T267" s="30"/>
      <c r="U267" s="30" t="s">
        <v>1473</v>
      </c>
      <c r="V267" s="30"/>
      <c r="W267" s="30"/>
      <c r="X267" s="30"/>
      <c r="Y267" s="30"/>
      <c r="Z267" s="30"/>
      <c r="AA267" s="30"/>
      <c r="AB267" s="30"/>
      <c r="AC267" s="30"/>
      <c r="AD267" s="30"/>
      <c r="AE267" s="30"/>
      <c r="AF267" s="30"/>
      <c r="AG267" s="30"/>
      <c r="AH267" s="30"/>
      <c r="AI267" s="30"/>
      <c r="AJ267" s="30"/>
      <c r="AK267" s="30"/>
      <c r="AL267" s="30"/>
      <c r="AM267" s="30"/>
      <c r="AN267" s="30"/>
      <c r="AO267" s="30"/>
      <c r="AP267" s="31"/>
    </row>
    <row r="268" spans="2:46" ht="19.95" customHeight="1" x14ac:dyDescent="0.25">
      <c r="B268" s="1066" t="s">
        <v>1278</v>
      </c>
      <c r="C268" s="1067"/>
      <c r="D268" s="1067"/>
      <c r="E268" s="1067"/>
      <c r="F268" s="1067"/>
      <c r="G268" s="1067"/>
      <c r="H268" s="1067"/>
      <c r="I268" s="1067"/>
      <c r="J268" s="1067"/>
      <c r="K268" s="1067"/>
      <c r="L268" s="1067"/>
      <c r="M268" s="1067"/>
      <c r="N268" s="1068"/>
      <c r="O268" s="1186" t="s">
        <v>1283</v>
      </c>
      <c r="P268" s="1067"/>
      <c r="Q268" s="1067"/>
      <c r="R268" s="1068"/>
      <c r="S268" s="349"/>
      <c r="T268" s="350"/>
      <c r="U268" s="27" t="s">
        <v>1286</v>
      </c>
      <c r="V268" s="27"/>
      <c r="W268" s="27"/>
      <c r="X268" s="27"/>
      <c r="Y268" s="27"/>
      <c r="Z268" s="27"/>
      <c r="AA268" s="27"/>
      <c r="AB268" s="27"/>
      <c r="AC268" s="27"/>
      <c r="AD268" s="27"/>
      <c r="AE268" s="27"/>
      <c r="AF268" s="27"/>
      <c r="AG268" s="27"/>
      <c r="AH268" s="27"/>
      <c r="AI268" s="27"/>
      <c r="AJ268" s="27"/>
      <c r="AK268" s="27"/>
      <c r="AL268" s="27"/>
      <c r="AM268" s="27"/>
      <c r="AN268" s="27"/>
      <c r="AO268" s="27"/>
      <c r="AP268" s="28"/>
    </row>
    <row r="269" spans="2:46" ht="15" customHeight="1" x14ac:dyDescent="0.25">
      <c r="B269" s="1069"/>
      <c r="C269" s="1070"/>
      <c r="D269" s="1070"/>
      <c r="E269" s="1070"/>
      <c r="F269" s="1070"/>
      <c r="G269" s="1070"/>
      <c r="H269" s="1070"/>
      <c r="I269" s="1070"/>
      <c r="J269" s="1070"/>
      <c r="K269" s="1070"/>
      <c r="L269" s="1070"/>
      <c r="M269" s="1070"/>
      <c r="N269" s="1071"/>
      <c r="O269" s="1187"/>
      <c r="P269" s="1070"/>
      <c r="Q269" s="1070"/>
      <c r="R269" s="1071"/>
      <c r="S269" s="350"/>
      <c r="T269" s="350"/>
      <c r="U269" s="27" t="s">
        <v>1288</v>
      </c>
      <c r="V269" s="27"/>
      <c r="W269" s="27"/>
      <c r="X269" s="27"/>
      <c r="Y269" s="27"/>
      <c r="Z269" s="27"/>
      <c r="AA269" s="27"/>
      <c r="AB269" s="27"/>
      <c r="AC269" s="27"/>
      <c r="AD269" s="27"/>
      <c r="AE269" s="27"/>
      <c r="AF269" s="27"/>
      <c r="AG269" s="27"/>
      <c r="AH269" s="27"/>
      <c r="AI269" s="27"/>
      <c r="AJ269" s="27"/>
      <c r="AK269" s="27"/>
      <c r="AL269" s="27"/>
      <c r="AM269" s="27"/>
      <c r="AN269" s="27"/>
      <c r="AO269" s="27"/>
      <c r="AP269" s="28"/>
    </row>
    <row r="270" spans="2:46" ht="15" customHeight="1" x14ac:dyDescent="0.25">
      <c r="B270" s="1069"/>
      <c r="C270" s="1070"/>
      <c r="D270" s="1070"/>
      <c r="E270" s="1070"/>
      <c r="F270" s="1070"/>
      <c r="G270" s="1070"/>
      <c r="H270" s="1070"/>
      <c r="I270" s="1070"/>
      <c r="J270" s="1070"/>
      <c r="K270" s="1070"/>
      <c r="L270" s="1070"/>
      <c r="M270" s="1070"/>
      <c r="N270" s="1071"/>
      <c r="O270" s="1187"/>
      <c r="P270" s="1070"/>
      <c r="Q270" s="1070"/>
      <c r="R270" s="1071"/>
      <c r="S270" s="350"/>
      <c r="T270" s="350"/>
      <c r="U270" s="27" t="s">
        <v>1289</v>
      </c>
      <c r="V270" s="27"/>
      <c r="W270" s="27"/>
      <c r="X270" s="27"/>
      <c r="Y270" s="27"/>
      <c r="Z270" s="27"/>
      <c r="AA270" s="27"/>
      <c r="AB270" s="27"/>
      <c r="AC270" s="27"/>
      <c r="AD270" s="27"/>
      <c r="AE270" s="27"/>
      <c r="AF270" s="27"/>
      <c r="AG270" s="27"/>
      <c r="AH270" s="27"/>
      <c r="AI270" s="27"/>
      <c r="AJ270" s="27"/>
      <c r="AK270" s="27"/>
      <c r="AL270" s="27"/>
      <c r="AM270" s="27"/>
      <c r="AN270" s="27"/>
      <c r="AO270" s="27"/>
      <c r="AP270" s="28"/>
    </row>
    <row r="271" spans="2:46" ht="19.95" customHeight="1" x14ac:dyDescent="0.25">
      <c r="B271" s="1069"/>
      <c r="C271" s="1070"/>
      <c r="D271" s="1070"/>
      <c r="E271" s="1070"/>
      <c r="F271" s="1070"/>
      <c r="G271" s="1070"/>
      <c r="H271" s="1070"/>
      <c r="I271" s="1070"/>
      <c r="J271" s="1070"/>
      <c r="K271" s="1070"/>
      <c r="L271" s="1070"/>
      <c r="M271" s="1070"/>
      <c r="N271" s="1071"/>
      <c r="O271" s="1187"/>
      <c r="P271" s="1070"/>
      <c r="Q271" s="1070"/>
      <c r="R271" s="1071"/>
      <c r="S271" s="350"/>
      <c r="T271" s="350"/>
      <c r="U271" s="27" t="s">
        <v>1287</v>
      </c>
      <c r="V271" s="27"/>
      <c r="W271" s="27"/>
      <c r="X271" s="27"/>
      <c r="Y271" s="27"/>
      <c r="Z271" s="27"/>
      <c r="AA271" s="27"/>
      <c r="AB271" s="27"/>
      <c r="AC271" s="27"/>
      <c r="AD271" s="27"/>
      <c r="AE271" s="27"/>
      <c r="AF271" s="27"/>
      <c r="AG271" s="27"/>
      <c r="AH271" s="27"/>
      <c r="AI271" s="27"/>
      <c r="AJ271" s="27"/>
      <c r="AK271" s="27"/>
      <c r="AL271" s="27"/>
      <c r="AM271" s="27"/>
      <c r="AN271" s="27"/>
      <c r="AO271" s="27"/>
      <c r="AP271" s="28"/>
    </row>
    <row r="272" spans="2:46" ht="15" customHeight="1" x14ac:dyDescent="0.25">
      <c r="B272" s="1069"/>
      <c r="C272" s="1070"/>
      <c r="D272" s="1070"/>
      <c r="E272" s="1070"/>
      <c r="F272" s="1070"/>
      <c r="G272" s="1070"/>
      <c r="H272" s="1070"/>
      <c r="I272" s="1070"/>
      <c r="J272" s="1070"/>
      <c r="K272" s="1070"/>
      <c r="L272" s="1070"/>
      <c r="M272" s="1070"/>
      <c r="N272" s="1071"/>
      <c r="O272" s="1187"/>
      <c r="P272" s="1070"/>
      <c r="Q272" s="1070"/>
      <c r="R272" s="1071"/>
      <c r="S272" s="350"/>
      <c r="T272" s="350"/>
      <c r="U272" s="27" t="s">
        <v>1290</v>
      </c>
      <c r="V272" s="27"/>
      <c r="W272" s="27"/>
      <c r="X272" s="27"/>
      <c r="Y272" s="27"/>
      <c r="Z272" s="27"/>
      <c r="AA272" s="27"/>
      <c r="AB272" s="27"/>
      <c r="AC272" s="27"/>
      <c r="AD272" s="27"/>
      <c r="AE272" s="27"/>
      <c r="AF272" s="27"/>
      <c r="AG272" s="27"/>
      <c r="AH272" s="27"/>
      <c r="AI272" s="27"/>
      <c r="AJ272" s="27"/>
      <c r="AK272" s="27"/>
      <c r="AL272" s="27"/>
      <c r="AM272" s="27"/>
      <c r="AN272" s="27"/>
      <c r="AO272" s="27"/>
      <c r="AP272" s="28"/>
    </row>
    <row r="273" spans="1:42" ht="15" customHeight="1" x14ac:dyDescent="0.25">
      <c r="B273" s="1069"/>
      <c r="C273" s="1070"/>
      <c r="D273" s="1070"/>
      <c r="E273" s="1070"/>
      <c r="F273" s="1070"/>
      <c r="G273" s="1070"/>
      <c r="H273" s="1070"/>
      <c r="I273" s="1070"/>
      <c r="J273" s="1070"/>
      <c r="K273" s="1070"/>
      <c r="L273" s="1070"/>
      <c r="M273" s="1070"/>
      <c r="N273" s="1071"/>
      <c r="O273" s="1187"/>
      <c r="P273" s="1070"/>
      <c r="Q273" s="1070"/>
      <c r="R273" s="1071"/>
      <c r="S273" s="350"/>
      <c r="T273" s="350"/>
      <c r="U273" s="211" t="s">
        <v>1291</v>
      </c>
      <c r="V273" s="27"/>
      <c r="W273" s="27"/>
      <c r="X273" s="27"/>
      <c r="Y273" s="27"/>
      <c r="Z273" s="27"/>
      <c r="AA273" s="27"/>
      <c r="AB273" s="27"/>
      <c r="AC273" s="27"/>
      <c r="AD273" s="27"/>
      <c r="AE273" s="27"/>
      <c r="AF273" s="27"/>
      <c r="AG273" s="27"/>
      <c r="AH273" s="27"/>
      <c r="AI273" s="27"/>
      <c r="AJ273" s="27"/>
      <c r="AK273" s="27"/>
      <c r="AL273" s="27"/>
      <c r="AM273" s="27"/>
      <c r="AN273" s="27"/>
      <c r="AO273" s="27"/>
      <c r="AP273" s="28"/>
    </row>
    <row r="274" spans="1:42" ht="15" customHeight="1" x14ac:dyDescent="0.25">
      <c r="B274" s="1069"/>
      <c r="C274" s="1070"/>
      <c r="D274" s="1070"/>
      <c r="E274" s="1070"/>
      <c r="F274" s="1070"/>
      <c r="G274" s="1070"/>
      <c r="H274" s="1070"/>
      <c r="I274" s="1070"/>
      <c r="J274" s="1070"/>
      <c r="K274" s="1070"/>
      <c r="L274" s="1070"/>
      <c r="M274" s="1070"/>
      <c r="N274" s="1071"/>
      <c r="O274" s="1187"/>
      <c r="P274" s="1070"/>
      <c r="Q274" s="1070"/>
      <c r="R274" s="1071"/>
      <c r="S274" s="350"/>
      <c r="T274" s="350"/>
      <c r="U274" s="27" t="s">
        <v>1292</v>
      </c>
      <c r="V274" s="27"/>
      <c r="W274" s="27"/>
      <c r="X274" s="27"/>
      <c r="Y274" s="27"/>
      <c r="Z274" s="27"/>
      <c r="AA274" s="27"/>
      <c r="AB274" s="27"/>
      <c r="AC274" s="27"/>
      <c r="AD274" s="27"/>
      <c r="AE274" s="27"/>
      <c r="AF274" s="27"/>
      <c r="AG274" s="27"/>
      <c r="AH274" s="27"/>
      <c r="AI274" s="27"/>
      <c r="AJ274" s="27"/>
      <c r="AK274" s="27"/>
      <c r="AL274" s="27"/>
      <c r="AM274" s="27"/>
      <c r="AN274" s="27"/>
      <c r="AO274" s="27"/>
      <c r="AP274" s="28"/>
    </row>
    <row r="275" spans="1:42" ht="19.95" customHeight="1" x14ac:dyDescent="0.25">
      <c r="B275" s="1069"/>
      <c r="C275" s="1070"/>
      <c r="D275" s="1070"/>
      <c r="E275" s="1070"/>
      <c r="F275" s="1070"/>
      <c r="G275" s="1070"/>
      <c r="H275" s="1070"/>
      <c r="I275" s="1070"/>
      <c r="J275" s="1070"/>
      <c r="K275" s="1070"/>
      <c r="L275" s="1070"/>
      <c r="M275" s="1070"/>
      <c r="N275" s="1071"/>
      <c r="O275" s="1187"/>
      <c r="P275" s="1070"/>
      <c r="Q275" s="1070"/>
      <c r="R275" s="1071"/>
      <c r="S275" s="350"/>
      <c r="T275" s="350"/>
      <c r="U275" s="27" t="s">
        <v>36</v>
      </c>
      <c r="V275" s="27"/>
      <c r="W275" s="27"/>
      <c r="X275" s="27"/>
      <c r="Y275" s="27"/>
      <c r="Z275" s="27"/>
      <c r="AA275" s="27"/>
      <c r="AB275" s="27"/>
      <c r="AC275" s="27"/>
      <c r="AD275" s="27"/>
      <c r="AE275" s="27"/>
      <c r="AF275" s="27"/>
      <c r="AG275" s="27"/>
      <c r="AH275" s="27"/>
      <c r="AI275" s="27"/>
      <c r="AJ275" s="27"/>
      <c r="AK275" s="27"/>
      <c r="AL275" s="27"/>
      <c r="AM275" s="27"/>
      <c r="AN275" s="27"/>
      <c r="AO275" s="27"/>
      <c r="AP275" s="28"/>
    </row>
    <row r="276" spans="1:42" ht="19.95" customHeight="1" x14ac:dyDescent="0.25">
      <c r="B276" s="1069"/>
      <c r="C276" s="1070"/>
      <c r="D276" s="1070"/>
      <c r="E276" s="1070"/>
      <c r="F276" s="1070"/>
      <c r="G276" s="1070"/>
      <c r="H276" s="1070"/>
      <c r="I276" s="1070"/>
      <c r="J276" s="1070"/>
      <c r="K276" s="1070"/>
      <c r="L276" s="1070"/>
      <c r="M276" s="1070"/>
      <c r="N276" s="1071"/>
      <c r="O276" s="1187"/>
      <c r="P276" s="1070"/>
      <c r="Q276" s="1070"/>
      <c r="R276" s="1071"/>
      <c r="S276" s="350"/>
      <c r="T276" s="350"/>
      <c r="U276" s="27" t="s">
        <v>1184</v>
      </c>
      <c r="V276" s="27"/>
      <c r="W276" s="27"/>
      <c r="X276" s="27"/>
      <c r="Y276" s="27"/>
      <c r="Z276" s="27"/>
      <c r="AA276" s="27"/>
      <c r="AB276" s="27"/>
      <c r="AC276" s="27"/>
      <c r="AD276" s="27"/>
      <c r="AE276" s="27"/>
      <c r="AF276" s="27"/>
      <c r="AG276" s="27"/>
      <c r="AH276" s="27"/>
      <c r="AI276" s="27"/>
      <c r="AJ276" s="27"/>
      <c r="AK276" s="27"/>
      <c r="AL276" s="27"/>
      <c r="AM276" s="27"/>
      <c r="AN276" s="27"/>
      <c r="AO276" s="27"/>
      <c r="AP276" s="28"/>
    </row>
    <row r="277" spans="1:42" ht="30" customHeight="1" thickBot="1" x14ac:dyDescent="0.3">
      <c r="B277" s="1126"/>
      <c r="C277" s="1127"/>
      <c r="D277" s="1127"/>
      <c r="E277" s="1127"/>
      <c r="F277" s="1127"/>
      <c r="G277" s="1127"/>
      <c r="H277" s="1127"/>
      <c r="I277" s="1127"/>
      <c r="J277" s="1127"/>
      <c r="K277" s="1127"/>
      <c r="L277" s="1127"/>
      <c r="M277" s="1127"/>
      <c r="N277" s="1128"/>
      <c r="O277" s="1096" t="s">
        <v>1307</v>
      </c>
      <c r="P277" s="1097"/>
      <c r="Q277" s="1097"/>
      <c r="R277" s="1098"/>
      <c r="S277" s="1099"/>
      <c r="T277" s="1100"/>
      <c r="U277" s="1100"/>
      <c r="V277" s="1100"/>
      <c r="W277" s="1100"/>
      <c r="X277" s="1100"/>
      <c r="Y277" s="1100"/>
      <c r="Z277" s="1100"/>
      <c r="AA277" s="1100"/>
      <c r="AB277" s="1100"/>
      <c r="AC277" s="1100"/>
      <c r="AD277" s="1100"/>
      <c r="AE277" s="1100"/>
      <c r="AF277" s="1100"/>
      <c r="AG277" s="1100"/>
      <c r="AH277" s="1100"/>
      <c r="AI277" s="1100"/>
      <c r="AJ277" s="1100"/>
      <c r="AK277" s="1100"/>
      <c r="AL277" s="1100"/>
      <c r="AM277" s="1101"/>
      <c r="AN277" s="1123" t="s">
        <v>1306</v>
      </c>
      <c r="AO277" s="1124"/>
      <c r="AP277" s="1125"/>
    </row>
    <row r="278" spans="1:42" ht="18" customHeight="1" x14ac:dyDescent="0.25">
      <c r="B278" s="318"/>
      <c r="C278" s="318"/>
      <c r="D278" s="318"/>
      <c r="E278" s="318"/>
      <c r="F278" s="318"/>
      <c r="G278" s="318"/>
      <c r="H278" s="318"/>
      <c r="I278" s="318"/>
      <c r="J278" s="318"/>
      <c r="K278" s="318"/>
      <c r="L278" s="318"/>
      <c r="M278" s="318"/>
      <c r="N278" s="318"/>
      <c r="O278" s="318"/>
      <c r="P278" s="318"/>
      <c r="Q278" s="318"/>
      <c r="R278" s="318"/>
      <c r="S278" s="318"/>
      <c r="T278" s="318"/>
      <c r="U278" s="318"/>
      <c r="V278" s="318"/>
      <c r="W278" s="318"/>
      <c r="X278" s="318"/>
      <c r="Y278" s="318"/>
      <c r="Z278" s="318"/>
      <c r="AA278" s="318"/>
      <c r="AB278" s="318"/>
      <c r="AC278" s="318"/>
      <c r="AD278" s="318"/>
      <c r="AE278" s="318"/>
      <c r="AF278" s="318"/>
      <c r="AG278" s="318"/>
      <c r="AH278" s="318"/>
      <c r="AI278" s="318"/>
      <c r="AJ278" s="318"/>
      <c r="AK278" s="318"/>
      <c r="AL278" s="318"/>
      <c r="AM278" s="318"/>
      <c r="AN278" s="318"/>
      <c r="AO278" s="318"/>
      <c r="AP278" s="318"/>
    </row>
    <row r="279" spans="1:42" ht="18" customHeight="1" x14ac:dyDescent="0.25">
      <c r="A279" t="s">
        <v>1450</v>
      </c>
    </row>
    <row r="280" spans="1:42" ht="18" customHeight="1" x14ac:dyDescent="0.25">
      <c r="A280" s="177" t="s">
        <v>1574</v>
      </c>
      <c r="C280" s="191"/>
    </row>
    <row r="281" spans="1:42" ht="18" customHeight="1" thickBot="1" x14ac:dyDescent="0.3">
      <c r="A281" s="3" t="s">
        <v>1100</v>
      </c>
    </row>
    <row r="282" spans="1:42" ht="21" customHeight="1" x14ac:dyDescent="0.25">
      <c r="B282" s="958" t="s">
        <v>1149</v>
      </c>
      <c r="C282" s="959"/>
      <c r="D282" s="959"/>
      <c r="E282" s="959"/>
      <c r="F282" s="959"/>
      <c r="G282" s="959"/>
      <c r="H282" s="959"/>
      <c r="I282" s="959"/>
      <c r="J282" s="959"/>
      <c r="K282" s="959"/>
      <c r="L282" s="959"/>
      <c r="M282" s="959"/>
      <c r="N282" s="959"/>
      <c r="O282" s="959"/>
      <c r="P282" s="959"/>
      <c r="Q282" s="959"/>
      <c r="R282" s="959"/>
      <c r="S282" s="960"/>
      <c r="T282" s="158"/>
      <c r="U282" s="135"/>
      <c r="V282" s="135" t="s">
        <v>1279</v>
      </c>
      <c r="W282" s="135"/>
      <c r="X282" s="135"/>
      <c r="Y282" s="135"/>
      <c r="Z282" s="135"/>
      <c r="AA282" s="135"/>
      <c r="AB282" s="135"/>
      <c r="AC282" s="135"/>
      <c r="AD282" s="135"/>
      <c r="AE282" s="135"/>
      <c r="AF282" s="135"/>
      <c r="AG282" s="135"/>
      <c r="AH282" s="135"/>
      <c r="AI282" s="135"/>
      <c r="AJ282" s="135"/>
      <c r="AK282" s="135"/>
      <c r="AL282" s="135"/>
      <c r="AM282" s="135"/>
      <c r="AN282" s="135"/>
      <c r="AO282" s="135"/>
      <c r="AP282" s="136"/>
    </row>
    <row r="283" spans="1:42" ht="21" customHeight="1" x14ac:dyDescent="0.25">
      <c r="B283" s="961"/>
      <c r="C283" s="962"/>
      <c r="D283" s="962"/>
      <c r="E283" s="962"/>
      <c r="F283" s="962"/>
      <c r="G283" s="962"/>
      <c r="H283" s="962"/>
      <c r="I283" s="962"/>
      <c r="J283" s="962"/>
      <c r="K283" s="962"/>
      <c r="L283" s="962"/>
      <c r="M283" s="962"/>
      <c r="N283" s="962"/>
      <c r="O283" s="962"/>
      <c r="P283" s="962"/>
      <c r="Q283" s="962"/>
      <c r="R283" s="962"/>
      <c r="S283" s="963"/>
      <c r="T283" s="26"/>
      <c r="U283" s="27"/>
      <c r="V283" s="27" t="s">
        <v>1280</v>
      </c>
      <c r="W283" s="27"/>
      <c r="X283" s="27"/>
      <c r="Y283" s="27"/>
      <c r="Z283" s="27"/>
      <c r="AA283" s="27"/>
      <c r="AB283" s="27"/>
      <c r="AC283" s="27"/>
      <c r="AD283" s="27"/>
      <c r="AE283" s="27"/>
      <c r="AF283" s="27"/>
      <c r="AG283" s="27"/>
      <c r="AH283" s="27"/>
      <c r="AI283" s="27"/>
      <c r="AJ283" s="27"/>
      <c r="AK283" s="27"/>
      <c r="AL283" s="27"/>
      <c r="AM283" s="27"/>
      <c r="AN283" s="27"/>
      <c r="AO283" s="27"/>
      <c r="AP283" s="28"/>
    </row>
    <row r="284" spans="1:42" ht="21" customHeight="1" x14ac:dyDescent="0.25">
      <c r="B284" s="964"/>
      <c r="C284" s="965"/>
      <c r="D284" s="965"/>
      <c r="E284" s="965"/>
      <c r="F284" s="965"/>
      <c r="G284" s="965"/>
      <c r="H284" s="965"/>
      <c r="I284" s="965"/>
      <c r="J284" s="965"/>
      <c r="K284" s="965"/>
      <c r="L284" s="965"/>
      <c r="M284" s="965"/>
      <c r="N284" s="965"/>
      <c r="O284" s="965"/>
      <c r="P284" s="965"/>
      <c r="Q284" s="965"/>
      <c r="R284" s="965"/>
      <c r="S284" s="966"/>
      <c r="T284" s="26"/>
      <c r="U284" s="27"/>
      <c r="V284" s="27" t="s">
        <v>1281</v>
      </c>
      <c r="W284" s="27"/>
      <c r="X284" s="27"/>
      <c r="Y284" s="27"/>
      <c r="Z284" s="27"/>
      <c r="AA284" s="27"/>
      <c r="AB284" s="27"/>
      <c r="AC284" s="27"/>
      <c r="AD284" s="27"/>
      <c r="AE284" s="27"/>
      <c r="AF284" s="27"/>
      <c r="AG284" s="27"/>
      <c r="AH284" s="27"/>
      <c r="AI284" s="27"/>
      <c r="AJ284" s="27"/>
      <c r="AK284" s="27"/>
      <c r="AL284" s="27"/>
      <c r="AM284" s="27"/>
      <c r="AN284" s="27"/>
      <c r="AO284" s="27"/>
      <c r="AP284" s="28"/>
    </row>
    <row r="285" spans="1:42" ht="34.950000000000003" customHeight="1" x14ac:dyDescent="0.25">
      <c r="B285" s="1034" t="s">
        <v>1150</v>
      </c>
      <c r="C285" s="1039"/>
      <c r="D285" s="1039"/>
      <c r="E285" s="1039"/>
      <c r="F285" s="1039"/>
      <c r="G285" s="1039"/>
      <c r="H285" s="1039"/>
      <c r="I285" s="1039"/>
      <c r="J285" s="1039"/>
      <c r="K285" s="1039"/>
      <c r="L285" s="1039"/>
      <c r="M285" s="1039"/>
      <c r="N285" s="1039"/>
      <c r="O285" s="1039"/>
      <c r="P285" s="1039"/>
      <c r="Q285" s="1039"/>
      <c r="R285" s="1039"/>
      <c r="S285" s="1039"/>
      <c r="T285" s="169"/>
      <c r="U285" s="156"/>
      <c r="V285" s="156" t="s">
        <v>168</v>
      </c>
      <c r="W285" s="156"/>
      <c r="X285" s="156"/>
      <c r="Y285" s="156"/>
      <c r="Z285" s="156"/>
      <c r="AA285" s="156"/>
      <c r="AB285" s="156" t="s">
        <v>290</v>
      </c>
      <c r="AC285" s="156"/>
      <c r="AD285" s="156"/>
      <c r="AE285" s="156"/>
      <c r="AF285" s="156"/>
      <c r="AG285" s="156"/>
      <c r="AH285" s="156"/>
      <c r="AI285" s="156"/>
      <c r="AJ285" s="156"/>
      <c r="AK285" s="156"/>
      <c r="AL285" s="156"/>
      <c r="AM285" s="156"/>
      <c r="AN285" s="156"/>
      <c r="AO285" s="156"/>
      <c r="AP285" s="157"/>
    </row>
    <row r="286" spans="1:42" ht="34.950000000000003" customHeight="1" x14ac:dyDescent="0.25">
      <c r="B286" s="1034" t="s">
        <v>1151</v>
      </c>
      <c r="C286" s="1039"/>
      <c r="D286" s="1039"/>
      <c r="E286" s="1039"/>
      <c r="F286" s="1039"/>
      <c r="G286" s="1039"/>
      <c r="H286" s="1039"/>
      <c r="I286" s="1039"/>
      <c r="J286" s="1039"/>
      <c r="K286" s="1039"/>
      <c r="L286" s="1039"/>
      <c r="M286" s="1039"/>
      <c r="N286" s="1039"/>
      <c r="O286" s="1039"/>
      <c r="P286" s="1039"/>
      <c r="Q286" s="1039"/>
      <c r="R286" s="1039"/>
      <c r="S286" s="1039"/>
      <c r="T286" s="169"/>
      <c r="U286" s="156"/>
      <c r="V286" s="156" t="s">
        <v>291</v>
      </c>
      <c r="W286" s="156"/>
      <c r="X286" s="156"/>
      <c r="Y286" s="156"/>
      <c r="Z286" s="156"/>
      <c r="AA286" s="156"/>
      <c r="AB286" s="156" t="s">
        <v>292</v>
      </c>
      <c r="AC286" s="156"/>
      <c r="AD286" s="156"/>
      <c r="AE286" s="156"/>
      <c r="AF286" s="156"/>
      <c r="AG286" s="156"/>
      <c r="AH286" s="156" t="s">
        <v>293</v>
      </c>
      <c r="AI286" s="156"/>
      <c r="AJ286" s="156"/>
      <c r="AK286" s="156"/>
      <c r="AL286" s="156"/>
      <c r="AM286" s="156"/>
      <c r="AN286" s="156"/>
      <c r="AO286" s="156"/>
      <c r="AP286" s="157"/>
    </row>
    <row r="287" spans="1:42" ht="19.95" customHeight="1" x14ac:dyDescent="0.25">
      <c r="B287" s="324" t="s">
        <v>1215</v>
      </c>
      <c r="C287" s="194"/>
      <c r="D287" s="194"/>
      <c r="E287" s="194"/>
      <c r="F287" s="194"/>
      <c r="G287" s="194"/>
      <c r="H287" s="194"/>
      <c r="I287" s="194"/>
      <c r="J287" s="194"/>
      <c r="K287" s="194"/>
      <c r="L287" s="194"/>
      <c r="M287" s="194"/>
      <c r="N287" s="194"/>
      <c r="O287" s="194"/>
      <c r="P287" s="194"/>
      <c r="Q287" s="194"/>
      <c r="R287" s="194"/>
      <c r="S287" s="194"/>
      <c r="T287" s="194"/>
      <c r="U287" s="194"/>
      <c r="V287" s="194"/>
      <c r="W287" s="194"/>
      <c r="X287" s="194"/>
      <c r="Y287" s="194"/>
      <c r="Z287" s="194"/>
      <c r="AA287" s="194"/>
      <c r="AB287" s="194"/>
      <c r="AC287" s="194"/>
      <c r="AD287" s="194"/>
      <c r="AE287" s="194"/>
      <c r="AF287" s="194"/>
      <c r="AG287" s="194"/>
      <c r="AH287" s="194"/>
      <c r="AI287" s="194"/>
      <c r="AJ287" s="194"/>
      <c r="AK287" s="194"/>
      <c r="AL287" s="194"/>
      <c r="AM287" s="194"/>
      <c r="AN287" s="194"/>
      <c r="AO287" s="194"/>
      <c r="AP287" s="109"/>
    </row>
    <row r="288" spans="1:42" ht="40.1" customHeight="1" x14ac:dyDescent="0.25">
      <c r="B288" s="1034" t="s">
        <v>1216</v>
      </c>
      <c r="C288" s="970"/>
      <c r="D288" s="970"/>
      <c r="E288" s="970"/>
      <c r="F288" s="970"/>
      <c r="G288" s="970"/>
      <c r="H288" s="970"/>
      <c r="I288" s="970"/>
      <c r="J288" s="970"/>
      <c r="K288" s="970"/>
      <c r="L288" s="970"/>
      <c r="M288" s="970"/>
      <c r="N288" s="970"/>
      <c r="O288" s="970"/>
      <c r="P288" s="970"/>
      <c r="Q288" s="970"/>
      <c r="R288" s="970"/>
      <c r="S288" s="971"/>
      <c r="T288" s="1035"/>
      <c r="U288" s="1036"/>
      <c r="V288" s="1036"/>
      <c r="W288" s="1036"/>
      <c r="X288" s="1036"/>
      <c r="Y288" s="1036"/>
      <c r="Z288" s="1036"/>
      <c r="AA288" s="1036"/>
      <c r="AB288" s="1036"/>
      <c r="AC288" s="1036"/>
      <c r="AD288" s="1036"/>
      <c r="AE288" s="1036"/>
      <c r="AF288" s="1036"/>
      <c r="AG288" s="1036"/>
      <c r="AH288" s="1036"/>
      <c r="AI288" s="1036"/>
      <c r="AJ288" s="1036"/>
      <c r="AK288" s="1036"/>
      <c r="AL288" s="1036"/>
      <c r="AM288" s="1037"/>
      <c r="AN288" s="1038" t="s">
        <v>163</v>
      </c>
      <c r="AO288" s="1039"/>
      <c r="AP288" s="1040"/>
    </row>
    <row r="289" spans="2:42" ht="55.1" customHeight="1" x14ac:dyDescent="0.25">
      <c r="B289" s="876" t="s">
        <v>1282</v>
      </c>
      <c r="C289" s="967"/>
      <c r="D289" s="967"/>
      <c r="E289" s="967"/>
      <c r="F289" s="967"/>
      <c r="G289" s="967"/>
      <c r="H289" s="967"/>
      <c r="I289" s="967"/>
      <c r="J289" s="967"/>
      <c r="K289" s="967"/>
      <c r="L289" s="967"/>
      <c r="M289" s="967"/>
      <c r="N289" s="967"/>
      <c r="O289" s="967"/>
      <c r="P289" s="967"/>
      <c r="Q289" s="967"/>
      <c r="R289" s="967"/>
      <c r="S289" s="968"/>
      <c r="T289" s="969" t="s">
        <v>1318</v>
      </c>
      <c r="U289" s="970"/>
      <c r="V289" s="970"/>
      <c r="W289" s="970"/>
      <c r="X289" s="970"/>
      <c r="Y289" s="970"/>
      <c r="Z289" s="970"/>
      <c r="AA289" s="971"/>
      <c r="AB289" s="972"/>
      <c r="AC289" s="973"/>
      <c r="AD289" s="973"/>
      <c r="AE289" s="973"/>
      <c r="AF289" s="973"/>
      <c r="AG289" s="973"/>
      <c r="AH289" s="973"/>
      <c r="AI289" s="973"/>
      <c r="AJ289" s="973"/>
      <c r="AK289" s="973"/>
      <c r="AL289" s="973"/>
      <c r="AM289" s="974"/>
      <c r="AN289" s="1038" t="s">
        <v>163</v>
      </c>
      <c r="AO289" s="1039"/>
      <c r="AP289" s="1040"/>
    </row>
    <row r="290" spans="2:42" ht="19.95" customHeight="1" x14ac:dyDescent="0.25">
      <c r="B290" s="316" t="s">
        <v>1161</v>
      </c>
      <c r="C290" s="194"/>
      <c r="D290" s="194"/>
      <c r="E290" s="194"/>
      <c r="F290" s="194"/>
      <c r="G290" s="194"/>
      <c r="H290" s="194"/>
      <c r="I290" s="194"/>
      <c r="J290" s="194"/>
      <c r="K290" s="194"/>
      <c r="L290" s="194"/>
      <c r="M290" s="194"/>
      <c r="N290" s="194"/>
      <c r="O290" s="194"/>
      <c r="P290" s="194"/>
      <c r="Q290" s="194"/>
      <c r="R290" s="194"/>
      <c r="S290" s="194"/>
      <c r="T290" s="194"/>
      <c r="U290" s="194"/>
      <c r="V290" s="194"/>
      <c r="W290" s="194"/>
      <c r="X290" s="194"/>
      <c r="Y290" s="194"/>
      <c r="Z290" s="194"/>
      <c r="AA290" s="194"/>
      <c r="AB290" s="194"/>
      <c r="AC290" s="194"/>
      <c r="AD290" s="194"/>
      <c r="AE290" s="194"/>
      <c r="AF290" s="194"/>
      <c r="AG290" s="194"/>
      <c r="AH290" s="194"/>
      <c r="AI290" s="194"/>
      <c r="AJ290" s="194"/>
      <c r="AK290" s="194"/>
      <c r="AL290" s="194"/>
      <c r="AM290" s="194"/>
      <c r="AN290" s="194"/>
      <c r="AO290" s="194"/>
      <c r="AP290" s="109"/>
    </row>
    <row r="291" spans="2:42" ht="19.95" customHeight="1" x14ac:dyDescent="0.25">
      <c r="B291" s="1066" t="s">
        <v>1264</v>
      </c>
      <c r="C291" s="1067"/>
      <c r="D291" s="1067"/>
      <c r="E291" s="1067"/>
      <c r="F291" s="1067"/>
      <c r="G291" s="1067"/>
      <c r="H291" s="1067"/>
      <c r="I291" s="1067"/>
      <c r="J291" s="1067"/>
      <c r="K291" s="1067"/>
      <c r="L291" s="1067"/>
      <c r="M291" s="1067"/>
      <c r="N291" s="1067"/>
      <c r="O291" s="1067"/>
      <c r="P291" s="1067"/>
      <c r="Q291" s="1067"/>
      <c r="R291" s="1067"/>
      <c r="S291" s="1068"/>
      <c r="T291" s="190"/>
      <c r="U291" s="195"/>
      <c r="V291" s="317" t="s">
        <v>1155</v>
      </c>
      <c r="W291" s="195"/>
      <c r="X291" s="195"/>
      <c r="Y291" s="195"/>
      <c r="Z291" s="195"/>
      <c r="AA291" s="195"/>
      <c r="AB291" s="195"/>
      <c r="AC291" s="195"/>
      <c r="AD291" s="195"/>
      <c r="AE291" s="195"/>
      <c r="AF291" s="195"/>
      <c r="AG291" s="195"/>
      <c r="AH291" s="195"/>
      <c r="AI291" s="195"/>
      <c r="AJ291" s="195"/>
      <c r="AK291" s="195"/>
      <c r="AL291" s="195"/>
      <c r="AM291" s="195"/>
      <c r="AN291" s="195"/>
      <c r="AO291" s="195"/>
      <c r="AP291" s="196"/>
    </row>
    <row r="292" spans="2:42" ht="15" customHeight="1" x14ac:dyDescent="0.25">
      <c r="B292" s="1069"/>
      <c r="C292" s="1070"/>
      <c r="D292" s="1070"/>
      <c r="E292" s="1070"/>
      <c r="F292" s="1070"/>
      <c r="G292" s="1070"/>
      <c r="H292" s="1070"/>
      <c r="I292" s="1070"/>
      <c r="J292" s="1070"/>
      <c r="K292" s="1070"/>
      <c r="L292" s="1070"/>
      <c r="M292" s="1070"/>
      <c r="N292" s="1070"/>
      <c r="O292" s="1070"/>
      <c r="P292" s="1070"/>
      <c r="Q292" s="1070"/>
      <c r="R292" s="1070"/>
      <c r="S292" s="1071"/>
      <c r="T292" s="197"/>
      <c r="U292" s="211"/>
      <c r="V292" s="211" t="s">
        <v>1156</v>
      </c>
      <c r="W292" s="211"/>
      <c r="X292" s="211"/>
      <c r="Y292" s="211"/>
      <c r="Z292" s="211"/>
      <c r="AA292" s="211"/>
      <c r="AB292" s="211"/>
      <c r="AC292" s="211"/>
      <c r="AD292" s="211"/>
      <c r="AE292" s="211"/>
      <c r="AF292" s="211"/>
      <c r="AG292" s="211"/>
      <c r="AH292" s="211"/>
      <c r="AI292" s="211"/>
      <c r="AJ292" s="211"/>
      <c r="AK292" s="211"/>
      <c r="AL292" s="211"/>
      <c r="AM292" s="211"/>
      <c r="AN292" s="211"/>
      <c r="AO292" s="211"/>
      <c r="AP292" s="198"/>
    </row>
    <row r="293" spans="2:42" ht="15" customHeight="1" x14ac:dyDescent="0.25">
      <c r="B293" s="1069"/>
      <c r="C293" s="1070"/>
      <c r="D293" s="1070"/>
      <c r="E293" s="1070"/>
      <c r="F293" s="1070"/>
      <c r="G293" s="1070"/>
      <c r="H293" s="1070"/>
      <c r="I293" s="1070"/>
      <c r="J293" s="1070"/>
      <c r="K293" s="1070"/>
      <c r="L293" s="1070"/>
      <c r="M293" s="1070"/>
      <c r="N293" s="1070"/>
      <c r="O293" s="1070"/>
      <c r="P293" s="1070"/>
      <c r="Q293" s="1070"/>
      <c r="R293" s="1070"/>
      <c r="S293" s="1071"/>
      <c r="T293" s="197"/>
      <c r="U293" s="211"/>
      <c r="V293" s="211" t="s">
        <v>1157</v>
      </c>
      <c r="W293" s="211"/>
      <c r="X293" s="211"/>
      <c r="Y293" s="211"/>
      <c r="Z293" s="211"/>
      <c r="AA293" s="211"/>
      <c r="AB293" s="211"/>
      <c r="AC293" s="211"/>
      <c r="AD293" s="211"/>
      <c r="AE293" s="211"/>
      <c r="AF293" s="211"/>
      <c r="AG293" s="211"/>
      <c r="AH293" s="211"/>
      <c r="AI293" s="211"/>
      <c r="AJ293" s="211"/>
      <c r="AK293" s="211"/>
      <c r="AL293" s="211"/>
      <c r="AM293" s="211"/>
      <c r="AN293" s="211"/>
      <c r="AO293" s="211"/>
      <c r="AP293" s="198"/>
    </row>
    <row r="294" spans="2:42" ht="15" customHeight="1" x14ac:dyDescent="0.25">
      <c r="B294" s="1069"/>
      <c r="C294" s="1070"/>
      <c r="D294" s="1070"/>
      <c r="E294" s="1070"/>
      <c r="F294" s="1070"/>
      <c r="G294" s="1070"/>
      <c r="H294" s="1070"/>
      <c r="I294" s="1070"/>
      <c r="J294" s="1070"/>
      <c r="K294" s="1070"/>
      <c r="L294" s="1070"/>
      <c r="M294" s="1070"/>
      <c r="N294" s="1070"/>
      <c r="O294" s="1070"/>
      <c r="P294" s="1070"/>
      <c r="Q294" s="1070"/>
      <c r="R294" s="1070"/>
      <c r="S294" s="1071"/>
      <c r="T294" s="197"/>
      <c r="U294" s="211"/>
      <c r="V294" s="211" t="s">
        <v>1158</v>
      </c>
      <c r="W294" s="211"/>
      <c r="X294" s="211"/>
      <c r="Y294" s="211"/>
      <c r="Z294" s="211"/>
      <c r="AA294" s="211"/>
      <c r="AB294" s="211"/>
      <c r="AC294" s="211"/>
      <c r="AD294" s="211"/>
      <c r="AE294" s="211"/>
      <c r="AF294" s="211"/>
      <c r="AG294" s="211"/>
      <c r="AH294" s="211"/>
      <c r="AI294" s="211"/>
      <c r="AJ294" s="211"/>
      <c r="AK294" s="211"/>
      <c r="AL294" s="211"/>
      <c r="AM294" s="211"/>
      <c r="AN294" s="211"/>
      <c r="AO294" s="211"/>
      <c r="AP294" s="198"/>
    </row>
    <row r="295" spans="2:42" ht="19.95" customHeight="1" x14ac:dyDescent="0.25">
      <c r="B295" s="1069"/>
      <c r="C295" s="1070"/>
      <c r="D295" s="1070"/>
      <c r="E295" s="1070"/>
      <c r="F295" s="1070"/>
      <c r="G295" s="1070"/>
      <c r="H295" s="1070"/>
      <c r="I295" s="1070"/>
      <c r="J295" s="1070"/>
      <c r="K295" s="1070"/>
      <c r="L295" s="1070"/>
      <c r="M295" s="1070"/>
      <c r="N295" s="1070"/>
      <c r="O295" s="1070"/>
      <c r="P295" s="1070"/>
      <c r="Q295" s="1070"/>
      <c r="R295" s="1070"/>
      <c r="S295" s="1071"/>
      <c r="T295" s="197"/>
      <c r="U295" s="211"/>
      <c r="V295" s="211" t="s">
        <v>1152</v>
      </c>
      <c r="W295" s="211"/>
      <c r="X295" s="211"/>
      <c r="Y295" s="211"/>
      <c r="Z295" s="211"/>
      <c r="AA295" s="211"/>
      <c r="AB295" s="211"/>
      <c r="AC295" s="211"/>
      <c r="AD295" s="211"/>
      <c r="AE295" s="211"/>
      <c r="AF295" s="211"/>
      <c r="AG295" s="211"/>
      <c r="AH295" s="211"/>
      <c r="AI295" s="211"/>
      <c r="AJ295" s="211"/>
      <c r="AK295" s="211"/>
      <c r="AL295" s="211"/>
      <c r="AM295" s="211"/>
      <c r="AN295" s="211"/>
      <c r="AO295" s="211"/>
      <c r="AP295" s="198"/>
    </row>
    <row r="296" spans="2:42" ht="19.95" customHeight="1" x14ac:dyDescent="0.25">
      <c r="B296" s="1069"/>
      <c r="C296" s="1070"/>
      <c r="D296" s="1070"/>
      <c r="E296" s="1070"/>
      <c r="F296" s="1070"/>
      <c r="G296" s="1070"/>
      <c r="H296" s="1070"/>
      <c r="I296" s="1070"/>
      <c r="J296" s="1070"/>
      <c r="K296" s="1070"/>
      <c r="L296" s="1070"/>
      <c r="M296" s="1070"/>
      <c r="N296" s="1070"/>
      <c r="O296" s="1070"/>
      <c r="P296" s="1070"/>
      <c r="Q296" s="1070"/>
      <c r="R296" s="1070"/>
      <c r="S296" s="1071"/>
      <c r="T296" s="197"/>
      <c r="U296" s="211"/>
      <c r="V296" s="211" t="s">
        <v>1153</v>
      </c>
      <c r="W296" s="211"/>
      <c r="X296" s="211"/>
      <c r="Y296" s="211"/>
      <c r="Z296" s="211"/>
      <c r="AA296" s="211"/>
      <c r="AB296" s="211"/>
      <c r="AC296" s="211"/>
      <c r="AD296" s="211"/>
      <c r="AE296" s="211"/>
      <c r="AF296" s="211"/>
      <c r="AG296" s="211"/>
      <c r="AH296" s="211"/>
      <c r="AI296" s="211"/>
      <c r="AJ296" s="211"/>
      <c r="AK296" s="211"/>
      <c r="AL296" s="211"/>
      <c r="AM296" s="211"/>
      <c r="AN296" s="211"/>
      <c r="AO296" s="211"/>
      <c r="AP296" s="198"/>
    </row>
    <row r="297" spans="2:42" ht="19.95" customHeight="1" x14ac:dyDescent="0.25">
      <c r="B297" s="1069"/>
      <c r="C297" s="1070"/>
      <c r="D297" s="1070"/>
      <c r="E297" s="1070"/>
      <c r="F297" s="1070"/>
      <c r="G297" s="1070"/>
      <c r="H297" s="1070"/>
      <c r="I297" s="1070"/>
      <c r="J297" s="1070"/>
      <c r="K297" s="1070"/>
      <c r="L297" s="1070"/>
      <c r="M297" s="1070"/>
      <c r="N297" s="1070"/>
      <c r="O297" s="1070"/>
      <c r="P297" s="1070"/>
      <c r="Q297" s="1070"/>
      <c r="R297" s="1070"/>
      <c r="S297" s="1071"/>
      <c r="T297" s="197"/>
      <c r="U297" s="211"/>
      <c r="V297" s="211" t="s">
        <v>1160</v>
      </c>
      <c r="W297" s="211"/>
      <c r="X297" s="211"/>
      <c r="Y297" s="211"/>
      <c r="Z297" s="211"/>
      <c r="AA297" s="211"/>
      <c r="AB297" s="211"/>
      <c r="AC297" s="211"/>
      <c r="AD297" s="211"/>
      <c r="AE297" s="211"/>
      <c r="AF297" s="211"/>
      <c r="AG297" s="211"/>
      <c r="AH297" s="211"/>
      <c r="AI297" s="211"/>
      <c r="AJ297" s="211"/>
      <c r="AK297" s="211"/>
      <c r="AL297" s="211"/>
      <c r="AM297" s="211"/>
      <c r="AN297" s="211"/>
      <c r="AO297" s="211"/>
      <c r="AP297" s="198"/>
    </row>
    <row r="298" spans="2:42" ht="19.95" customHeight="1" x14ac:dyDescent="0.25">
      <c r="B298" s="1069"/>
      <c r="C298" s="1070"/>
      <c r="D298" s="1070"/>
      <c r="E298" s="1070"/>
      <c r="F298" s="1070"/>
      <c r="G298" s="1070"/>
      <c r="H298" s="1070"/>
      <c r="I298" s="1070"/>
      <c r="J298" s="1070"/>
      <c r="K298" s="1070"/>
      <c r="L298" s="1070"/>
      <c r="M298" s="1070"/>
      <c r="N298" s="1070"/>
      <c r="O298" s="1070"/>
      <c r="P298" s="1070"/>
      <c r="Q298" s="1070"/>
      <c r="R298" s="1070"/>
      <c r="S298" s="1071"/>
      <c r="T298" s="197"/>
      <c r="U298" s="211"/>
      <c r="V298" s="211" t="s">
        <v>1154</v>
      </c>
      <c r="W298" s="211"/>
      <c r="X298" s="211"/>
      <c r="Y298" s="211"/>
      <c r="Z298" s="211"/>
      <c r="AA298" s="211"/>
      <c r="AB298" s="211"/>
      <c r="AC298" s="211"/>
      <c r="AD298" s="211"/>
      <c r="AE298" s="211"/>
      <c r="AF298" s="211"/>
      <c r="AG298" s="211"/>
      <c r="AH298" s="211"/>
      <c r="AI298" s="211"/>
      <c r="AJ298" s="211"/>
      <c r="AK298" s="211"/>
      <c r="AL298" s="211"/>
      <c r="AM298" s="211"/>
      <c r="AN298" s="211"/>
      <c r="AO298" s="211"/>
      <c r="AP298" s="198"/>
    </row>
    <row r="299" spans="2:42" ht="15" customHeight="1" x14ac:dyDescent="0.25">
      <c r="B299" s="1069"/>
      <c r="C299" s="1070"/>
      <c r="D299" s="1070"/>
      <c r="E299" s="1070"/>
      <c r="F299" s="1070"/>
      <c r="G299" s="1070"/>
      <c r="H299" s="1070"/>
      <c r="I299" s="1070"/>
      <c r="J299" s="1070"/>
      <c r="K299" s="1070"/>
      <c r="L299" s="1070"/>
      <c r="M299" s="1070"/>
      <c r="N299" s="1070"/>
      <c r="O299" s="1070"/>
      <c r="P299" s="1070"/>
      <c r="Q299" s="1070"/>
      <c r="R299" s="1070"/>
      <c r="S299" s="1071"/>
      <c r="T299" s="197"/>
      <c r="U299" s="211"/>
      <c r="V299" s="211" t="s">
        <v>1159</v>
      </c>
      <c r="W299" s="211"/>
      <c r="X299" s="211"/>
      <c r="Y299" s="211"/>
      <c r="Z299" s="211"/>
      <c r="AA299" s="211"/>
      <c r="AB299" s="211"/>
      <c r="AC299" s="211"/>
      <c r="AD299" s="211"/>
      <c r="AE299" s="211"/>
      <c r="AF299" s="211"/>
      <c r="AG299" s="211"/>
      <c r="AH299" s="211"/>
      <c r="AI299" s="211"/>
      <c r="AJ299" s="211"/>
      <c r="AK299" s="211"/>
      <c r="AL299" s="211"/>
      <c r="AM299" s="211"/>
      <c r="AN299" s="211"/>
      <c r="AO299" s="211"/>
      <c r="AP299" s="198"/>
    </row>
    <row r="300" spans="2:42" ht="15" customHeight="1" x14ac:dyDescent="0.25">
      <c r="B300" s="1069"/>
      <c r="C300" s="1070"/>
      <c r="D300" s="1070"/>
      <c r="E300" s="1070"/>
      <c r="F300" s="1070"/>
      <c r="G300" s="1070"/>
      <c r="H300" s="1070"/>
      <c r="I300" s="1070"/>
      <c r="J300" s="1070"/>
      <c r="K300" s="1070"/>
      <c r="L300" s="1070"/>
      <c r="M300" s="1070"/>
      <c r="N300" s="1070"/>
      <c r="O300" s="1070"/>
      <c r="P300" s="1070"/>
      <c r="Q300" s="1070"/>
      <c r="R300" s="1070"/>
      <c r="S300" s="1071"/>
      <c r="T300" s="197"/>
      <c r="U300" s="211"/>
      <c r="V300" s="211" t="s">
        <v>1217</v>
      </c>
      <c r="W300" s="211"/>
      <c r="X300" s="211"/>
      <c r="Y300" s="211"/>
      <c r="Z300" s="211"/>
      <c r="AA300" s="211"/>
      <c r="AB300" s="211"/>
      <c r="AC300" s="211"/>
      <c r="AD300" s="211"/>
      <c r="AE300" s="211"/>
      <c r="AF300" s="211"/>
      <c r="AG300" s="211"/>
      <c r="AH300" s="211"/>
      <c r="AI300" s="211"/>
      <c r="AJ300" s="211"/>
      <c r="AK300" s="211"/>
      <c r="AL300" s="211"/>
      <c r="AM300" s="211"/>
      <c r="AN300" s="211"/>
      <c r="AO300" s="211"/>
      <c r="AP300" s="198"/>
    </row>
    <row r="301" spans="2:42" ht="19.95" customHeight="1" x14ac:dyDescent="0.25">
      <c r="B301" s="1069"/>
      <c r="C301" s="1070"/>
      <c r="D301" s="1070"/>
      <c r="E301" s="1070"/>
      <c r="F301" s="1070"/>
      <c r="G301" s="1070"/>
      <c r="H301" s="1070"/>
      <c r="I301" s="1070"/>
      <c r="J301" s="1070"/>
      <c r="K301" s="1070"/>
      <c r="L301" s="1070"/>
      <c r="M301" s="1070"/>
      <c r="N301" s="1070"/>
      <c r="O301" s="1070"/>
      <c r="P301" s="1070"/>
      <c r="Q301" s="1070"/>
      <c r="R301" s="1070"/>
      <c r="S301" s="1071"/>
      <c r="T301" s="197"/>
      <c r="U301" s="211"/>
      <c r="V301" s="211" t="s">
        <v>36</v>
      </c>
      <c r="W301" s="211"/>
      <c r="X301" s="211"/>
      <c r="Y301" s="211"/>
      <c r="Z301" s="211"/>
      <c r="AA301" s="211"/>
      <c r="AB301" s="211"/>
      <c r="AC301" s="211"/>
      <c r="AD301" s="211"/>
      <c r="AE301" s="211"/>
      <c r="AF301" s="211"/>
      <c r="AG301" s="211"/>
      <c r="AH301" s="211"/>
      <c r="AI301" s="211"/>
      <c r="AJ301" s="211"/>
      <c r="AK301" s="211"/>
      <c r="AL301" s="211"/>
      <c r="AM301" s="211"/>
      <c r="AN301" s="211"/>
      <c r="AO301" s="211"/>
      <c r="AP301" s="198"/>
    </row>
    <row r="302" spans="2:42" ht="19.95" customHeight="1" x14ac:dyDescent="0.25">
      <c r="B302" s="975" t="s">
        <v>1175</v>
      </c>
      <c r="C302" s="976"/>
      <c r="D302" s="976"/>
      <c r="E302" s="976"/>
      <c r="F302" s="976"/>
      <c r="G302" s="976"/>
      <c r="H302" s="976"/>
      <c r="I302" s="976"/>
      <c r="J302" s="976"/>
      <c r="K302" s="976"/>
      <c r="L302" s="976"/>
      <c r="M302" s="976"/>
      <c r="N302" s="976"/>
      <c r="O302" s="976"/>
      <c r="P302" s="976"/>
      <c r="Q302" s="976"/>
      <c r="R302" s="976"/>
      <c r="S302" s="977"/>
      <c r="T302" s="314"/>
      <c r="U302" s="5"/>
      <c r="V302" s="5" t="s">
        <v>1153</v>
      </c>
      <c r="W302" s="5"/>
      <c r="X302" s="5"/>
      <c r="Y302" s="5"/>
      <c r="Z302" s="5"/>
      <c r="AA302" s="5"/>
      <c r="AB302" s="5"/>
      <c r="AC302" s="5"/>
      <c r="AD302" s="5"/>
      <c r="AE302" s="5"/>
      <c r="AF302" s="5"/>
      <c r="AG302" s="5"/>
      <c r="AH302" s="5"/>
      <c r="AI302" s="5"/>
      <c r="AJ302" s="5"/>
      <c r="AK302" s="5"/>
      <c r="AL302" s="5"/>
      <c r="AM302" s="5"/>
      <c r="AN302" s="5"/>
      <c r="AO302" s="5"/>
      <c r="AP302" s="6"/>
    </row>
    <row r="303" spans="2:42" ht="15" customHeight="1" x14ac:dyDescent="0.25">
      <c r="B303" s="961"/>
      <c r="C303" s="962"/>
      <c r="D303" s="962"/>
      <c r="E303" s="962"/>
      <c r="F303" s="962"/>
      <c r="G303" s="962"/>
      <c r="H303" s="962"/>
      <c r="I303" s="962"/>
      <c r="J303" s="962"/>
      <c r="K303" s="962"/>
      <c r="L303" s="962"/>
      <c r="M303" s="962"/>
      <c r="N303" s="962"/>
      <c r="O303" s="962"/>
      <c r="P303" s="962"/>
      <c r="Q303" s="962"/>
      <c r="R303" s="962"/>
      <c r="S303" s="963"/>
      <c r="T303" s="27"/>
      <c r="U303" s="27"/>
      <c r="V303" s="27" t="s">
        <v>1159</v>
      </c>
      <c r="W303" s="27"/>
      <c r="X303" s="27"/>
      <c r="Y303" s="27"/>
      <c r="Z303" s="27"/>
      <c r="AA303" s="27"/>
      <c r="AB303" s="27"/>
      <c r="AC303" s="27"/>
      <c r="AD303" s="27"/>
      <c r="AE303" s="27"/>
      <c r="AF303" s="27"/>
      <c r="AG303" s="27"/>
      <c r="AH303" s="27"/>
      <c r="AI303" s="27"/>
      <c r="AJ303" s="27"/>
      <c r="AK303" s="27"/>
      <c r="AL303" s="27"/>
      <c r="AM303" s="27"/>
      <c r="AN303" s="27"/>
      <c r="AO303" s="27"/>
      <c r="AP303" s="28"/>
    </row>
    <row r="304" spans="2:42" ht="15" customHeight="1" x14ac:dyDescent="0.25">
      <c r="B304" s="961"/>
      <c r="C304" s="962"/>
      <c r="D304" s="962"/>
      <c r="E304" s="962"/>
      <c r="F304" s="962"/>
      <c r="G304" s="962"/>
      <c r="H304" s="962"/>
      <c r="I304" s="962"/>
      <c r="J304" s="962"/>
      <c r="K304" s="962"/>
      <c r="L304" s="962"/>
      <c r="M304" s="962"/>
      <c r="N304" s="962"/>
      <c r="O304" s="962"/>
      <c r="P304" s="962"/>
      <c r="Q304" s="962"/>
      <c r="R304" s="962"/>
      <c r="S304" s="963"/>
      <c r="T304" s="27"/>
      <c r="U304" s="27"/>
      <c r="V304" s="27" t="s">
        <v>1217</v>
      </c>
      <c r="W304" s="27"/>
      <c r="X304" s="27"/>
      <c r="Y304" s="27"/>
      <c r="Z304" s="27"/>
      <c r="AA304" s="27"/>
      <c r="AB304" s="27"/>
      <c r="AC304" s="27"/>
      <c r="AD304" s="27"/>
      <c r="AE304" s="27"/>
      <c r="AF304" s="27"/>
      <c r="AG304" s="27"/>
      <c r="AH304" s="27"/>
      <c r="AI304" s="27"/>
      <c r="AJ304" s="27"/>
      <c r="AK304" s="27"/>
      <c r="AL304" s="27"/>
      <c r="AM304" s="27"/>
      <c r="AN304" s="27"/>
      <c r="AO304" s="27"/>
      <c r="AP304" s="28"/>
    </row>
    <row r="305" spans="2:42" ht="19.95" customHeight="1" x14ac:dyDescent="0.25">
      <c r="B305" s="961"/>
      <c r="C305" s="962"/>
      <c r="D305" s="962"/>
      <c r="E305" s="962"/>
      <c r="F305" s="962"/>
      <c r="G305" s="962"/>
      <c r="H305" s="962"/>
      <c r="I305" s="962"/>
      <c r="J305" s="962"/>
      <c r="K305" s="962"/>
      <c r="L305" s="962"/>
      <c r="M305" s="962"/>
      <c r="N305" s="962"/>
      <c r="O305" s="962"/>
      <c r="P305" s="962"/>
      <c r="Q305" s="962"/>
      <c r="R305" s="962"/>
      <c r="S305" s="963"/>
      <c r="T305" s="27"/>
      <c r="U305" s="27"/>
      <c r="V305" s="27" t="s">
        <v>36</v>
      </c>
      <c r="W305" s="27"/>
      <c r="X305" s="27"/>
      <c r="Y305" s="27"/>
      <c r="Z305" s="27"/>
      <c r="AA305" s="27"/>
      <c r="AB305" s="27"/>
      <c r="AC305" s="27"/>
      <c r="AD305" s="27"/>
      <c r="AE305" s="27"/>
      <c r="AF305" s="27"/>
      <c r="AG305" s="27"/>
      <c r="AH305" s="27"/>
      <c r="AI305" s="27"/>
      <c r="AJ305" s="27"/>
      <c r="AK305" s="27"/>
      <c r="AL305" s="27"/>
      <c r="AM305" s="27"/>
      <c r="AN305" s="27"/>
      <c r="AO305" s="27"/>
      <c r="AP305" s="28"/>
    </row>
    <row r="306" spans="2:42" ht="34.950000000000003" customHeight="1" x14ac:dyDescent="0.25">
      <c r="B306" s="1031" t="s">
        <v>1218</v>
      </c>
      <c r="C306" s="1032"/>
      <c r="D306" s="1032"/>
      <c r="E306" s="1032"/>
      <c r="F306" s="1032"/>
      <c r="G306" s="1032"/>
      <c r="H306" s="1032"/>
      <c r="I306" s="1032"/>
      <c r="J306" s="1032"/>
      <c r="K306" s="1032"/>
      <c r="L306" s="1032"/>
      <c r="M306" s="1032"/>
      <c r="N306" s="1032"/>
      <c r="O306" s="1032"/>
      <c r="P306" s="1032"/>
      <c r="Q306" s="1032"/>
      <c r="R306" s="1032"/>
      <c r="S306" s="1032"/>
      <c r="T306" s="1032"/>
      <c r="U306" s="1032"/>
      <c r="V306" s="1032"/>
      <c r="W306" s="1032"/>
      <c r="X306" s="1032"/>
      <c r="Y306" s="1032"/>
      <c r="Z306" s="1032"/>
      <c r="AA306" s="1032"/>
      <c r="AB306" s="1032"/>
      <c r="AC306" s="1032"/>
      <c r="AD306" s="1032"/>
      <c r="AE306" s="1032"/>
      <c r="AF306" s="1032"/>
      <c r="AG306" s="1032"/>
      <c r="AH306" s="1032"/>
      <c r="AI306" s="1032"/>
      <c r="AJ306" s="1032"/>
      <c r="AK306" s="1032"/>
      <c r="AL306" s="1032"/>
      <c r="AM306" s="1032"/>
      <c r="AN306" s="1032"/>
      <c r="AO306" s="1032"/>
      <c r="AP306" s="1033"/>
    </row>
    <row r="307" spans="2:42" ht="19.95" customHeight="1" x14ac:dyDescent="0.25">
      <c r="B307" s="975" t="s">
        <v>1176</v>
      </c>
      <c r="C307" s="976"/>
      <c r="D307" s="976"/>
      <c r="E307" s="976"/>
      <c r="F307" s="976"/>
      <c r="G307" s="976"/>
      <c r="H307" s="976"/>
      <c r="I307" s="976"/>
      <c r="J307" s="976"/>
      <c r="K307" s="976"/>
      <c r="L307" s="976"/>
      <c r="M307" s="977"/>
      <c r="N307" s="27" t="s">
        <v>1164</v>
      </c>
      <c r="O307" s="27"/>
      <c r="P307" s="27"/>
      <c r="Q307" s="27"/>
      <c r="R307" s="27"/>
      <c r="S307" s="27"/>
      <c r="T307" s="5"/>
      <c r="U307" s="27"/>
      <c r="V307" s="27"/>
      <c r="W307" s="27"/>
      <c r="X307" s="27"/>
      <c r="Y307" s="27"/>
      <c r="Z307" s="27"/>
      <c r="AA307" s="27"/>
      <c r="AB307" s="27"/>
      <c r="AC307" s="27"/>
      <c r="AD307" s="27"/>
      <c r="AE307" s="27"/>
      <c r="AF307" s="27"/>
      <c r="AG307" s="27"/>
      <c r="AH307" s="27"/>
      <c r="AI307" s="27"/>
      <c r="AJ307" s="1028" t="s">
        <v>151</v>
      </c>
      <c r="AK307" s="1028"/>
      <c r="AL307" s="1028"/>
      <c r="AM307" s="1029"/>
      <c r="AN307" s="1029"/>
      <c r="AO307" s="1029"/>
      <c r="AP307" s="1030"/>
    </row>
    <row r="308" spans="2:42" ht="19.95" customHeight="1" x14ac:dyDescent="0.25">
      <c r="B308" s="961"/>
      <c r="C308" s="962"/>
      <c r="D308" s="962"/>
      <c r="E308" s="962"/>
      <c r="F308" s="962"/>
      <c r="G308" s="962"/>
      <c r="H308" s="962"/>
      <c r="I308" s="962"/>
      <c r="J308" s="962"/>
      <c r="K308" s="962"/>
      <c r="L308" s="962"/>
      <c r="M308" s="963"/>
      <c r="N308" s="27"/>
      <c r="O308" s="27"/>
      <c r="P308" s="27" t="s">
        <v>1453</v>
      </c>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c r="AN308" s="27"/>
      <c r="AO308" s="27"/>
      <c r="AP308" s="28"/>
    </row>
    <row r="309" spans="2:42" ht="19.95" customHeight="1" x14ac:dyDescent="0.25">
      <c r="B309" s="961"/>
      <c r="C309" s="962"/>
      <c r="D309" s="962"/>
      <c r="E309" s="962"/>
      <c r="F309" s="962"/>
      <c r="G309" s="962"/>
      <c r="H309" s="962"/>
      <c r="I309" s="962"/>
      <c r="J309" s="962"/>
      <c r="K309" s="962"/>
      <c r="L309" s="962"/>
      <c r="M309" s="963"/>
      <c r="N309" s="27"/>
      <c r="O309" s="27"/>
      <c r="P309" s="27" t="s">
        <v>1162</v>
      </c>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c r="AN309" s="27"/>
      <c r="AO309" s="27"/>
      <c r="AP309" s="28"/>
    </row>
    <row r="310" spans="2:42" ht="19.95" customHeight="1" x14ac:dyDescent="0.25">
      <c r="B310" s="961"/>
      <c r="C310" s="962"/>
      <c r="D310" s="962"/>
      <c r="E310" s="962"/>
      <c r="F310" s="962"/>
      <c r="G310" s="962"/>
      <c r="H310" s="962"/>
      <c r="I310" s="962"/>
      <c r="J310" s="962"/>
      <c r="K310" s="962"/>
      <c r="L310" s="962"/>
      <c r="M310" s="963"/>
      <c r="N310" s="27" t="s">
        <v>1347</v>
      </c>
      <c r="O310" s="27"/>
      <c r="P310" s="27"/>
      <c r="Q310" s="27"/>
      <c r="R310" s="27"/>
      <c r="S310" s="27"/>
      <c r="T310" s="27"/>
      <c r="U310" s="27"/>
      <c r="V310" s="27"/>
      <c r="W310" s="27"/>
      <c r="X310" s="27"/>
      <c r="Y310" s="27"/>
      <c r="Z310" s="27"/>
      <c r="AA310" s="27"/>
      <c r="AB310" s="27"/>
      <c r="AC310" s="27"/>
      <c r="AD310" s="27"/>
      <c r="AE310" s="27"/>
      <c r="AF310" s="27"/>
      <c r="AG310" s="27"/>
      <c r="AH310" s="27"/>
      <c r="AI310" s="27"/>
      <c r="AJ310" s="1028" t="s">
        <v>151</v>
      </c>
      <c r="AK310" s="1028"/>
      <c r="AL310" s="1028"/>
      <c r="AM310" s="1029"/>
      <c r="AN310" s="1029"/>
      <c r="AO310" s="1029"/>
      <c r="AP310" s="1030"/>
    </row>
    <row r="311" spans="2:42" ht="19.95" customHeight="1" x14ac:dyDescent="0.25">
      <c r="B311" s="961"/>
      <c r="C311" s="962"/>
      <c r="D311" s="962"/>
      <c r="E311" s="962"/>
      <c r="F311" s="962"/>
      <c r="G311" s="962"/>
      <c r="H311" s="962"/>
      <c r="I311" s="962"/>
      <c r="J311" s="962"/>
      <c r="K311" s="962"/>
      <c r="L311" s="962"/>
      <c r="M311" s="963"/>
      <c r="N311" s="27" t="s">
        <v>1165</v>
      </c>
      <c r="O311" s="27"/>
      <c r="P311" s="27"/>
      <c r="Q311" s="27"/>
      <c r="R311" s="27"/>
      <c r="S311" s="27"/>
      <c r="T311" s="27"/>
      <c r="U311" s="27"/>
      <c r="V311" s="27"/>
      <c r="W311" s="27"/>
      <c r="X311" s="27"/>
      <c r="Y311" s="27"/>
      <c r="Z311" s="27"/>
      <c r="AA311" s="27"/>
      <c r="AB311" s="27"/>
      <c r="AC311" s="27"/>
      <c r="AD311" s="27"/>
      <c r="AE311" s="27"/>
      <c r="AF311" s="27"/>
      <c r="AG311" s="27"/>
      <c r="AH311" s="27"/>
      <c r="AI311" s="27"/>
      <c r="AJ311" s="1028" t="s">
        <v>151</v>
      </c>
      <c r="AK311" s="1028"/>
      <c r="AL311" s="1028"/>
      <c r="AM311" s="1029"/>
      <c r="AN311" s="1029"/>
      <c r="AO311" s="1029"/>
      <c r="AP311" s="1030"/>
    </row>
    <row r="312" spans="2:42" ht="19.95" customHeight="1" x14ac:dyDescent="0.25">
      <c r="B312" s="961"/>
      <c r="C312" s="962"/>
      <c r="D312" s="962"/>
      <c r="E312" s="962"/>
      <c r="F312" s="962"/>
      <c r="G312" s="962"/>
      <c r="H312" s="962"/>
      <c r="I312" s="962"/>
      <c r="J312" s="962"/>
      <c r="K312" s="962"/>
      <c r="L312" s="962"/>
      <c r="M312" s="963"/>
      <c r="N312" s="27" t="s">
        <v>1348</v>
      </c>
      <c r="O312" s="27"/>
      <c r="P312" s="27"/>
      <c r="Q312" s="27"/>
      <c r="R312" s="27"/>
      <c r="S312" s="27"/>
      <c r="T312" s="27"/>
      <c r="U312" s="27"/>
      <c r="V312" s="27"/>
      <c r="W312" s="27"/>
      <c r="X312" s="27"/>
      <c r="Y312" s="27"/>
      <c r="Z312" s="27"/>
      <c r="AA312" s="27"/>
      <c r="AB312" s="27"/>
      <c r="AC312" s="27"/>
      <c r="AD312" s="27"/>
      <c r="AE312" s="27"/>
      <c r="AF312" s="27"/>
      <c r="AG312" s="27"/>
      <c r="AH312" s="27"/>
      <c r="AI312" s="27"/>
      <c r="AJ312" s="1028" t="s">
        <v>151</v>
      </c>
      <c r="AK312" s="1028"/>
      <c r="AL312" s="1028"/>
      <c r="AM312" s="1029"/>
      <c r="AN312" s="1029"/>
      <c r="AO312" s="1029"/>
      <c r="AP312" s="1030"/>
    </row>
    <row r="313" spans="2:42" ht="19.95" customHeight="1" x14ac:dyDescent="0.25">
      <c r="B313" s="964"/>
      <c r="C313" s="965"/>
      <c r="D313" s="965"/>
      <c r="E313" s="965"/>
      <c r="F313" s="965"/>
      <c r="G313" s="965"/>
      <c r="H313" s="965"/>
      <c r="I313" s="965"/>
      <c r="J313" s="965"/>
      <c r="K313" s="965"/>
      <c r="L313" s="965"/>
      <c r="M313" s="966"/>
      <c r="N313" s="30" t="s">
        <v>1166</v>
      </c>
      <c r="O313" s="30"/>
      <c r="P313" s="30"/>
      <c r="Q313" s="30"/>
      <c r="R313" s="30"/>
      <c r="S313" s="30"/>
      <c r="T313" s="30"/>
      <c r="U313" s="30"/>
      <c r="V313" s="30"/>
      <c r="W313" s="30"/>
      <c r="X313" s="30"/>
      <c r="Y313" s="30"/>
      <c r="Z313" s="30" t="s">
        <v>1454</v>
      </c>
      <c r="AA313" s="30"/>
      <c r="AB313" s="30"/>
      <c r="AC313" s="30"/>
      <c r="AD313" s="30"/>
      <c r="AE313" s="30"/>
      <c r="AF313" s="30"/>
      <c r="AG313" s="30"/>
      <c r="AH313" s="30"/>
      <c r="AI313" s="30"/>
      <c r="AJ313" s="30" t="s">
        <v>1167</v>
      </c>
      <c r="AK313" s="30"/>
      <c r="AL313" s="30"/>
      <c r="AM313" s="30"/>
      <c r="AN313" s="30"/>
      <c r="AO313" s="30"/>
      <c r="AP313" s="31"/>
    </row>
    <row r="314" spans="2:42" ht="25.1" customHeight="1" x14ac:dyDescent="0.25">
      <c r="B314" s="975" t="s">
        <v>1594</v>
      </c>
      <c r="C314" s="976"/>
      <c r="D314" s="976"/>
      <c r="E314" s="976"/>
      <c r="F314" s="976"/>
      <c r="G314" s="976"/>
      <c r="H314" s="976"/>
      <c r="I314" s="976"/>
      <c r="J314" s="976"/>
      <c r="K314" s="976"/>
      <c r="L314" s="976"/>
      <c r="M314" s="977"/>
      <c r="N314" s="911" t="s">
        <v>1168</v>
      </c>
      <c r="O314" s="912"/>
      <c r="P314" s="912"/>
      <c r="Q314" s="912"/>
      <c r="R314" s="912"/>
      <c r="S314" s="912"/>
      <c r="T314" s="912"/>
      <c r="U314" s="912"/>
      <c r="V314" s="912"/>
      <c r="W314" s="912"/>
      <c r="X314" s="912"/>
      <c r="Y314" s="912"/>
      <c r="Z314" s="912"/>
      <c r="AA314" s="912"/>
      <c r="AB314" s="912"/>
      <c r="AC314" s="912"/>
      <c r="AD314" s="912"/>
      <c r="AE314" s="912"/>
      <c r="AF314" s="913"/>
      <c r="AG314" s="457"/>
      <c r="AH314" s="458"/>
      <c r="AI314" s="458"/>
      <c r="AJ314" s="458"/>
      <c r="AK314" s="458"/>
      <c r="AL314" s="458"/>
      <c r="AM314" s="1050"/>
      <c r="AN314" s="1038" t="s">
        <v>163</v>
      </c>
      <c r="AO314" s="1039"/>
      <c r="AP314" s="1040"/>
    </row>
    <row r="315" spans="2:42" ht="25.1" customHeight="1" x14ac:dyDescent="0.25">
      <c r="B315" s="961"/>
      <c r="C315" s="962"/>
      <c r="D315" s="962"/>
      <c r="E315" s="962"/>
      <c r="F315" s="962"/>
      <c r="G315" s="962"/>
      <c r="H315" s="962"/>
      <c r="I315" s="962"/>
      <c r="J315" s="962"/>
      <c r="K315" s="962"/>
      <c r="L315" s="962"/>
      <c r="M315" s="963"/>
      <c r="N315" s="1044" t="s">
        <v>1169</v>
      </c>
      <c r="O315" s="1045"/>
      <c r="P315" s="1045"/>
      <c r="Q315" s="1045"/>
      <c r="R315" s="1045"/>
      <c r="S315" s="1045"/>
      <c r="T315" s="1045"/>
      <c r="U315" s="1045"/>
      <c r="V315" s="1045"/>
      <c r="W315" s="1045"/>
      <c r="X315" s="1045"/>
      <c r="Y315" s="1045"/>
      <c r="Z315" s="1045"/>
      <c r="AA315" s="1045"/>
      <c r="AB315" s="1045"/>
      <c r="AC315" s="1045"/>
      <c r="AD315" s="1045"/>
      <c r="AE315" s="1045"/>
      <c r="AF315" s="1046"/>
      <c r="AG315" s="457"/>
      <c r="AH315" s="458"/>
      <c r="AI315" s="458"/>
      <c r="AJ315" s="458"/>
      <c r="AK315" s="458"/>
      <c r="AL315" s="458"/>
      <c r="AM315" s="1050"/>
      <c r="AN315" s="1038" t="s">
        <v>163</v>
      </c>
      <c r="AO315" s="1039"/>
      <c r="AP315" s="1040"/>
    </row>
    <row r="316" spans="2:42" ht="25.1" customHeight="1" x14ac:dyDescent="0.25">
      <c r="B316" s="961"/>
      <c r="C316" s="962"/>
      <c r="D316" s="962"/>
      <c r="E316" s="962"/>
      <c r="F316" s="962"/>
      <c r="G316" s="962"/>
      <c r="H316" s="962"/>
      <c r="I316" s="962"/>
      <c r="J316" s="962"/>
      <c r="K316" s="962"/>
      <c r="L316" s="962"/>
      <c r="M316" s="963"/>
      <c r="N316" s="1044" t="s">
        <v>1170</v>
      </c>
      <c r="O316" s="1045"/>
      <c r="P316" s="1045"/>
      <c r="Q316" s="1045"/>
      <c r="R316" s="1045"/>
      <c r="S316" s="1045"/>
      <c r="T316" s="1045"/>
      <c r="U316" s="1045"/>
      <c r="V316" s="1045"/>
      <c r="W316" s="1045"/>
      <c r="X316" s="1045"/>
      <c r="Y316" s="1045"/>
      <c r="Z316" s="1045"/>
      <c r="AA316" s="1045"/>
      <c r="AB316" s="1045"/>
      <c r="AC316" s="1045"/>
      <c r="AD316" s="1045"/>
      <c r="AE316" s="1045"/>
      <c r="AF316" s="1046"/>
      <c r="AG316" s="457"/>
      <c r="AH316" s="458"/>
      <c r="AI316" s="458"/>
      <c r="AJ316" s="458"/>
      <c r="AK316" s="458"/>
      <c r="AL316" s="458"/>
      <c r="AM316" s="1050"/>
      <c r="AN316" s="1038" t="s">
        <v>163</v>
      </c>
      <c r="AO316" s="1039"/>
      <c r="AP316" s="1040"/>
    </row>
    <row r="317" spans="2:42" ht="25.1" customHeight="1" x14ac:dyDescent="0.25">
      <c r="B317" s="961"/>
      <c r="C317" s="962"/>
      <c r="D317" s="962"/>
      <c r="E317" s="962"/>
      <c r="F317" s="962"/>
      <c r="G317" s="962"/>
      <c r="H317" s="962"/>
      <c r="I317" s="962"/>
      <c r="J317" s="962"/>
      <c r="K317" s="962"/>
      <c r="L317" s="962"/>
      <c r="M317" s="963"/>
      <c r="N317" s="1044" t="s">
        <v>1171</v>
      </c>
      <c r="O317" s="1045"/>
      <c r="P317" s="1045"/>
      <c r="Q317" s="1045"/>
      <c r="R317" s="1045"/>
      <c r="S317" s="1045"/>
      <c r="T317" s="1045"/>
      <c r="U317" s="1045"/>
      <c r="V317" s="1045"/>
      <c r="W317" s="1045"/>
      <c r="X317" s="1045"/>
      <c r="Y317" s="1045"/>
      <c r="Z317" s="1045"/>
      <c r="AA317" s="1045"/>
      <c r="AB317" s="1045"/>
      <c r="AC317" s="1045"/>
      <c r="AD317" s="1045"/>
      <c r="AE317" s="1045"/>
      <c r="AF317" s="1046"/>
      <c r="AG317" s="457"/>
      <c r="AH317" s="458"/>
      <c r="AI317" s="458"/>
      <c r="AJ317" s="458"/>
      <c r="AK317" s="458"/>
      <c r="AL317" s="458"/>
      <c r="AM317" s="1050"/>
      <c r="AN317" s="1038" t="s">
        <v>163</v>
      </c>
      <c r="AO317" s="1039"/>
      <c r="AP317" s="1040"/>
    </row>
    <row r="318" spans="2:42" ht="25.1" customHeight="1" x14ac:dyDescent="0.25">
      <c r="B318" s="961"/>
      <c r="C318" s="962"/>
      <c r="D318" s="962"/>
      <c r="E318" s="962"/>
      <c r="F318" s="962"/>
      <c r="G318" s="962"/>
      <c r="H318" s="962"/>
      <c r="I318" s="962"/>
      <c r="J318" s="962"/>
      <c r="K318" s="962"/>
      <c r="L318" s="962"/>
      <c r="M318" s="963"/>
      <c r="N318" s="1044" t="s">
        <v>1172</v>
      </c>
      <c r="O318" s="1045"/>
      <c r="P318" s="1045"/>
      <c r="Q318" s="1045"/>
      <c r="R318" s="1045"/>
      <c r="S318" s="1045"/>
      <c r="T318" s="1045"/>
      <c r="U318" s="1045"/>
      <c r="V318" s="1045"/>
      <c r="W318" s="1045"/>
      <c r="X318" s="1045"/>
      <c r="Y318" s="1045"/>
      <c r="Z318" s="1045"/>
      <c r="AA318" s="1045"/>
      <c r="AB318" s="1045"/>
      <c r="AC318" s="1045"/>
      <c r="AD318" s="1045"/>
      <c r="AE318" s="1045"/>
      <c r="AF318" s="1046"/>
      <c r="AG318" s="457"/>
      <c r="AH318" s="458"/>
      <c r="AI318" s="458"/>
      <c r="AJ318" s="458"/>
      <c r="AK318" s="458"/>
      <c r="AL318" s="458"/>
      <c r="AM318" s="1050"/>
      <c r="AN318" s="1038" t="s">
        <v>163</v>
      </c>
      <c r="AO318" s="1039"/>
      <c r="AP318" s="1040"/>
    </row>
    <row r="319" spans="2:42" ht="25.1" customHeight="1" x14ac:dyDescent="0.25">
      <c r="B319" s="961"/>
      <c r="C319" s="962"/>
      <c r="D319" s="962"/>
      <c r="E319" s="962"/>
      <c r="F319" s="962"/>
      <c r="G319" s="962"/>
      <c r="H319" s="962"/>
      <c r="I319" s="962"/>
      <c r="J319" s="962"/>
      <c r="K319" s="962"/>
      <c r="L319" s="962"/>
      <c r="M319" s="963"/>
      <c r="N319" s="1044" t="s">
        <v>1173</v>
      </c>
      <c r="O319" s="1045"/>
      <c r="P319" s="1045"/>
      <c r="Q319" s="1045"/>
      <c r="R319" s="1045"/>
      <c r="S319" s="1045"/>
      <c r="T319" s="1045"/>
      <c r="U319" s="1045"/>
      <c r="V319" s="1045"/>
      <c r="W319" s="1045"/>
      <c r="X319" s="1045"/>
      <c r="Y319" s="1045"/>
      <c r="Z319" s="1045"/>
      <c r="AA319" s="1045"/>
      <c r="AB319" s="1045"/>
      <c r="AC319" s="1045"/>
      <c r="AD319" s="1045"/>
      <c r="AE319" s="1045"/>
      <c r="AF319" s="1046"/>
      <c r="AG319" s="457"/>
      <c r="AH319" s="458"/>
      <c r="AI319" s="458"/>
      <c r="AJ319" s="458"/>
      <c r="AK319" s="458"/>
      <c r="AL319" s="458"/>
      <c r="AM319" s="1050"/>
      <c r="AN319" s="1038" t="s">
        <v>163</v>
      </c>
      <c r="AO319" s="1039"/>
      <c r="AP319" s="1040"/>
    </row>
    <row r="320" spans="2:42" ht="25.1" customHeight="1" thickBot="1" x14ac:dyDescent="0.3">
      <c r="B320" s="1081"/>
      <c r="C320" s="1082"/>
      <c r="D320" s="1082"/>
      <c r="E320" s="1082"/>
      <c r="F320" s="1082"/>
      <c r="G320" s="1082"/>
      <c r="H320" s="1082"/>
      <c r="I320" s="1082"/>
      <c r="J320" s="1082"/>
      <c r="K320" s="1082"/>
      <c r="L320" s="1082"/>
      <c r="M320" s="1083"/>
      <c r="N320" s="1047" t="s">
        <v>1219</v>
      </c>
      <c r="O320" s="1048"/>
      <c r="P320" s="1048"/>
      <c r="Q320" s="1048"/>
      <c r="R320" s="1048"/>
      <c r="S320" s="1048"/>
      <c r="T320" s="1048"/>
      <c r="U320" s="1048"/>
      <c r="V320" s="1048"/>
      <c r="W320" s="1048"/>
      <c r="X320" s="1048"/>
      <c r="Y320" s="1048"/>
      <c r="Z320" s="1048"/>
      <c r="AA320" s="1048"/>
      <c r="AB320" s="1048"/>
      <c r="AC320" s="1048"/>
      <c r="AD320" s="1048"/>
      <c r="AE320" s="1048"/>
      <c r="AF320" s="1049"/>
      <c r="AG320" s="1041"/>
      <c r="AH320" s="1042"/>
      <c r="AI320" s="1042"/>
      <c r="AJ320" s="1042"/>
      <c r="AK320" s="1042"/>
      <c r="AL320" s="1042"/>
      <c r="AM320" s="1043"/>
      <c r="AN320" s="984" t="s">
        <v>163</v>
      </c>
      <c r="AO320" s="906"/>
      <c r="AP320" s="985"/>
    </row>
    <row r="321" spans="1:42" ht="19.95" customHeight="1" x14ac:dyDescent="0.25">
      <c r="B321" s="318" t="s">
        <v>1174</v>
      </c>
      <c r="C321" s="318"/>
      <c r="D321" s="318"/>
      <c r="E321" s="318"/>
      <c r="F321" s="318"/>
      <c r="G321" s="318"/>
      <c r="H321" s="318"/>
      <c r="I321" s="318"/>
      <c r="J321" s="318"/>
      <c r="K321" s="318"/>
      <c r="L321" s="318"/>
      <c r="M321" s="318"/>
      <c r="N321" s="318"/>
      <c r="O321" s="318"/>
      <c r="P321" s="318"/>
      <c r="Q321" s="318"/>
      <c r="R321" s="318"/>
      <c r="S321" s="318"/>
      <c r="T321" s="318"/>
      <c r="U321" s="318"/>
      <c r="V321" s="318"/>
      <c r="W321" s="318"/>
      <c r="X321" s="318"/>
      <c r="Y321" s="318"/>
      <c r="Z321" s="318"/>
      <c r="AA321" s="318"/>
      <c r="AB321" s="318"/>
      <c r="AC321" s="318"/>
      <c r="AD321" s="318"/>
      <c r="AE321" s="318"/>
      <c r="AF321" s="318"/>
      <c r="AG321" s="318"/>
      <c r="AH321" s="318"/>
      <c r="AI321" s="318"/>
      <c r="AJ321" s="318"/>
      <c r="AK321" s="318"/>
      <c r="AL321" s="318"/>
      <c r="AM321" s="318"/>
      <c r="AN321" s="318"/>
      <c r="AO321" s="318"/>
      <c r="AP321" s="318"/>
    </row>
    <row r="322" spans="1:42" ht="19.95" customHeight="1" x14ac:dyDescent="0.25"/>
    <row r="323" spans="1:42" ht="18" customHeight="1" thickBot="1" x14ac:dyDescent="0.3">
      <c r="A323" t="s">
        <v>1035</v>
      </c>
    </row>
    <row r="324" spans="1:42" ht="18" customHeight="1" x14ac:dyDescent="0.25">
      <c r="B324" s="1072"/>
      <c r="C324" s="1073"/>
      <c r="D324" s="1073"/>
      <c r="E324" s="1073"/>
      <c r="F324" s="1073"/>
      <c r="G324" s="1073"/>
      <c r="H324" s="1073"/>
      <c r="I324" s="1073"/>
      <c r="J324" s="1073"/>
      <c r="K324" s="1073"/>
      <c r="L324" s="1073"/>
      <c r="M324" s="1073"/>
      <c r="N324" s="1073"/>
      <c r="O324" s="1073"/>
      <c r="P324" s="1073"/>
      <c r="Q324" s="1073"/>
      <c r="R324" s="1073"/>
      <c r="S324" s="1073"/>
      <c r="T324" s="1073"/>
      <c r="U324" s="1073"/>
      <c r="V324" s="1073"/>
      <c r="W324" s="1073"/>
      <c r="X324" s="1073"/>
      <c r="Y324" s="1073"/>
      <c r="Z324" s="1073"/>
      <c r="AA324" s="1073"/>
      <c r="AB324" s="1073"/>
      <c r="AC324" s="1073"/>
      <c r="AD324" s="1073"/>
      <c r="AE324" s="1073"/>
      <c r="AF324" s="1073"/>
      <c r="AG324" s="1073"/>
      <c r="AH324" s="1073"/>
      <c r="AI324" s="1073"/>
      <c r="AJ324" s="1073"/>
      <c r="AK324" s="1073"/>
      <c r="AL324" s="1073"/>
      <c r="AM324" s="1073"/>
      <c r="AN324" s="1073"/>
      <c r="AO324" s="1073"/>
      <c r="AP324" s="1074"/>
    </row>
    <row r="325" spans="1:42" ht="18" customHeight="1" x14ac:dyDescent="0.25">
      <c r="B325" s="1075"/>
      <c r="C325" s="1076"/>
      <c r="D325" s="1076"/>
      <c r="E325" s="1076"/>
      <c r="F325" s="1076"/>
      <c r="G325" s="1076"/>
      <c r="H325" s="1076"/>
      <c r="I325" s="1076"/>
      <c r="J325" s="1076"/>
      <c r="K325" s="1076"/>
      <c r="L325" s="1076"/>
      <c r="M325" s="1076"/>
      <c r="N325" s="1076"/>
      <c r="O325" s="1076"/>
      <c r="P325" s="1076"/>
      <c r="Q325" s="1076"/>
      <c r="R325" s="1076"/>
      <c r="S325" s="1076"/>
      <c r="T325" s="1076"/>
      <c r="U325" s="1076"/>
      <c r="V325" s="1076"/>
      <c r="W325" s="1076"/>
      <c r="X325" s="1076"/>
      <c r="Y325" s="1076"/>
      <c r="Z325" s="1076"/>
      <c r="AA325" s="1076"/>
      <c r="AB325" s="1076"/>
      <c r="AC325" s="1076"/>
      <c r="AD325" s="1076"/>
      <c r="AE325" s="1076"/>
      <c r="AF325" s="1076"/>
      <c r="AG325" s="1076"/>
      <c r="AH325" s="1076"/>
      <c r="AI325" s="1076"/>
      <c r="AJ325" s="1076"/>
      <c r="AK325" s="1076"/>
      <c r="AL325" s="1076"/>
      <c r="AM325" s="1076"/>
      <c r="AN325" s="1076"/>
      <c r="AO325" s="1076"/>
      <c r="AP325" s="1077"/>
    </row>
    <row r="326" spans="1:42" ht="18" customHeight="1" x14ac:dyDescent="0.25">
      <c r="B326" s="1075"/>
      <c r="C326" s="1076"/>
      <c r="D326" s="1076"/>
      <c r="E326" s="1076"/>
      <c r="F326" s="1076"/>
      <c r="G326" s="1076"/>
      <c r="H326" s="1076"/>
      <c r="I326" s="1076"/>
      <c r="J326" s="1076"/>
      <c r="K326" s="1076"/>
      <c r="L326" s="1076"/>
      <c r="M326" s="1076"/>
      <c r="N326" s="1076"/>
      <c r="O326" s="1076"/>
      <c r="P326" s="1076"/>
      <c r="Q326" s="1076"/>
      <c r="R326" s="1076"/>
      <c r="S326" s="1076"/>
      <c r="T326" s="1076"/>
      <c r="U326" s="1076"/>
      <c r="V326" s="1076"/>
      <c r="W326" s="1076"/>
      <c r="X326" s="1076"/>
      <c r="Y326" s="1076"/>
      <c r="Z326" s="1076"/>
      <c r="AA326" s="1076"/>
      <c r="AB326" s="1076"/>
      <c r="AC326" s="1076"/>
      <c r="AD326" s="1076"/>
      <c r="AE326" s="1076"/>
      <c r="AF326" s="1076"/>
      <c r="AG326" s="1076"/>
      <c r="AH326" s="1076"/>
      <c r="AI326" s="1076"/>
      <c r="AJ326" s="1076"/>
      <c r="AK326" s="1076"/>
      <c r="AL326" s="1076"/>
      <c r="AM326" s="1076"/>
      <c r="AN326" s="1076"/>
      <c r="AO326" s="1076"/>
      <c r="AP326" s="1077"/>
    </row>
    <row r="327" spans="1:42" ht="18" customHeight="1" x14ac:dyDescent="0.25">
      <c r="B327" s="1075"/>
      <c r="C327" s="1076"/>
      <c r="D327" s="1076"/>
      <c r="E327" s="1076"/>
      <c r="F327" s="1076"/>
      <c r="G327" s="1076"/>
      <c r="H327" s="1076"/>
      <c r="I327" s="1076"/>
      <c r="J327" s="1076"/>
      <c r="K327" s="1076"/>
      <c r="L327" s="1076"/>
      <c r="M327" s="1076"/>
      <c r="N327" s="1076"/>
      <c r="O327" s="1076"/>
      <c r="P327" s="1076"/>
      <c r="Q327" s="1076"/>
      <c r="R327" s="1076"/>
      <c r="S327" s="1076"/>
      <c r="T327" s="1076"/>
      <c r="U327" s="1076"/>
      <c r="V327" s="1076"/>
      <c r="W327" s="1076"/>
      <c r="X327" s="1076"/>
      <c r="Y327" s="1076"/>
      <c r="Z327" s="1076"/>
      <c r="AA327" s="1076"/>
      <c r="AB327" s="1076"/>
      <c r="AC327" s="1076"/>
      <c r="AD327" s="1076"/>
      <c r="AE327" s="1076"/>
      <c r="AF327" s="1076"/>
      <c r="AG327" s="1076"/>
      <c r="AH327" s="1076"/>
      <c r="AI327" s="1076"/>
      <c r="AJ327" s="1076"/>
      <c r="AK327" s="1076"/>
      <c r="AL327" s="1076"/>
      <c r="AM327" s="1076"/>
      <c r="AN327" s="1076"/>
      <c r="AO327" s="1076"/>
      <c r="AP327" s="1077"/>
    </row>
    <row r="328" spans="1:42" ht="18" customHeight="1" x14ac:dyDescent="0.25">
      <c r="B328" s="1075"/>
      <c r="C328" s="1076"/>
      <c r="D328" s="1076"/>
      <c r="E328" s="1076"/>
      <c r="F328" s="1076"/>
      <c r="G328" s="1076"/>
      <c r="H328" s="1076"/>
      <c r="I328" s="1076"/>
      <c r="J328" s="1076"/>
      <c r="K328" s="1076"/>
      <c r="L328" s="1076"/>
      <c r="M328" s="1076"/>
      <c r="N328" s="1076"/>
      <c r="O328" s="1076"/>
      <c r="P328" s="1076"/>
      <c r="Q328" s="1076"/>
      <c r="R328" s="1076"/>
      <c r="S328" s="1076"/>
      <c r="T328" s="1076"/>
      <c r="U328" s="1076"/>
      <c r="V328" s="1076"/>
      <c r="W328" s="1076"/>
      <c r="X328" s="1076"/>
      <c r="Y328" s="1076"/>
      <c r="Z328" s="1076"/>
      <c r="AA328" s="1076"/>
      <c r="AB328" s="1076"/>
      <c r="AC328" s="1076"/>
      <c r="AD328" s="1076"/>
      <c r="AE328" s="1076"/>
      <c r="AF328" s="1076"/>
      <c r="AG328" s="1076"/>
      <c r="AH328" s="1076"/>
      <c r="AI328" s="1076"/>
      <c r="AJ328" s="1076"/>
      <c r="AK328" s="1076"/>
      <c r="AL328" s="1076"/>
      <c r="AM328" s="1076"/>
      <c r="AN328" s="1076"/>
      <c r="AO328" s="1076"/>
      <c r="AP328" s="1077"/>
    </row>
    <row r="329" spans="1:42" ht="18" customHeight="1" x14ac:dyDescent="0.25">
      <c r="B329" s="1075"/>
      <c r="C329" s="1076"/>
      <c r="D329" s="1076"/>
      <c r="E329" s="1076"/>
      <c r="F329" s="1076"/>
      <c r="G329" s="1076"/>
      <c r="H329" s="1076"/>
      <c r="I329" s="1076"/>
      <c r="J329" s="1076"/>
      <c r="K329" s="1076"/>
      <c r="L329" s="1076"/>
      <c r="M329" s="1076"/>
      <c r="N329" s="1076"/>
      <c r="O329" s="1076"/>
      <c r="P329" s="1076"/>
      <c r="Q329" s="1076"/>
      <c r="R329" s="1076"/>
      <c r="S329" s="1076"/>
      <c r="T329" s="1076"/>
      <c r="U329" s="1076"/>
      <c r="V329" s="1076"/>
      <c r="W329" s="1076"/>
      <c r="X329" s="1076"/>
      <c r="Y329" s="1076"/>
      <c r="Z329" s="1076"/>
      <c r="AA329" s="1076"/>
      <c r="AB329" s="1076"/>
      <c r="AC329" s="1076"/>
      <c r="AD329" s="1076"/>
      <c r="AE329" s="1076"/>
      <c r="AF329" s="1076"/>
      <c r="AG329" s="1076"/>
      <c r="AH329" s="1076"/>
      <c r="AI329" s="1076"/>
      <c r="AJ329" s="1076"/>
      <c r="AK329" s="1076"/>
      <c r="AL329" s="1076"/>
      <c r="AM329" s="1076"/>
      <c r="AN329" s="1076"/>
      <c r="AO329" s="1076"/>
      <c r="AP329" s="1077"/>
    </row>
    <row r="330" spans="1:42" ht="18" customHeight="1" thickBot="1" x14ac:dyDescent="0.3">
      <c r="B330" s="1078"/>
      <c r="C330" s="1079"/>
      <c r="D330" s="1079"/>
      <c r="E330" s="1079"/>
      <c r="F330" s="1079"/>
      <c r="G330" s="1079"/>
      <c r="H330" s="1079"/>
      <c r="I330" s="1079"/>
      <c r="J330" s="1079"/>
      <c r="K330" s="1079"/>
      <c r="L330" s="1079"/>
      <c r="M330" s="1079"/>
      <c r="N330" s="1079"/>
      <c r="O330" s="1079"/>
      <c r="P330" s="1079"/>
      <c r="Q330" s="1079"/>
      <c r="R330" s="1079"/>
      <c r="S330" s="1079"/>
      <c r="T330" s="1079"/>
      <c r="U330" s="1079"/>
      <c r="V330" s="1079"/>
      <c r="W330" s="1079"/>
      <c r="X330" s="1079"/>
      <c r="Y330" s="1079"/>
      <c r="Z330" s="1079"/>
      <c r="AA330" s="1079"/>
      <c r="AB330" s="1079"/>
      <c r="AC330" s="1079"/>
      <c r="AD330" s="1079"/>
      <c r="AE330" s="1079"/>
      <c r="AF330" s="1079"/>
      <c r="AG330" s="1079"/>
      <c r="AH330" s="1079"/>
      <c r="AI330" s="1079"/>
      <c r="AJ330" s="1079"/>
      <c r="AK330" s="1079"/>
      <c r="AL330" s="1079"/>
      <c r="AM330" s="1079"/>
      <c r="AN330" s="1079"/>
      <c r="AO330" s="1079"/>
      <c r="AP330" s="1080"/>
    </row>
    <row r="331" spans="1:42" ht="18" customHeight="1" x14ac:dyDescent="0.25"/>
    <row r="332" spans="1:42" ht="18" customHeight="1" x14ac:dyDescent="0.25">
      <c r="F332" s="1057" t="s">
        <v>169</v>
      </c>
      <c r="G332" s="1058"/>
      <c r="H332" s="1058"/>
      <c r="I332" s="1058"/>
      <c r="J332" s="1058"/>
      <c r="K332" s="1058"/>
      <c r="L332" s="1058"/>
      <c r="M332" s="1058"/>
      <c r="N332" s="1058"/>
      <c r="O332" s="1058"/>
      <c r="P332" s="1058"/>
      <c r="Q332" s="1058"/>
      <c r="R332" s="1058"/>
      <c r="S332" s="1058"/>
      <c r="T332" s="1058"/>
      <c r="U332" s="1058"/>
      <c r="V332" s="1058"/>
      <c r="W332" s="1058"/>
      <c r="X332" s="1058"/>
      <c r="Y332" s="1058"/>
      <c r="Z332" s="1058"/>
      <c r="AA332" s="1058"/>
      <c r="AB332" s="1058"/>
      <c r="AC332" s="1058"/>
      <c r="AD332" s="1058"/>
      <c r="AE332" s="1058"/>
      <c r="AF332" s="1058"/>
      <c r="AG332" s="1058"/>
      <c r="AH332" s="1058"/>
      <c r="AI332" s="1058"/>
      <c r="AJ332" s="1058"/>
      <c r="AK332" s="1059"/>
    </row>
    <row r="333" spans="1:42" ht="18" customHeight="1" x14ac:dyDescent="0.25">
      <c r="F333" s="1060"/>
      <c r="G333" s="1061"/>
      <c r="H333" s="1061"/>
      <c r="I333" s="1061"/>
      <c r="J333" s="1061"/>
      <c r="K333" s="1061"/>
      <c r="L333" s="1061"/>
      <c r="M333" s="1061"/>
      <c r="N333" s="1061"/>
      <c r="O333" s="1061"/>
      <c r="P333" s="1061"/>
      <c r="Q333" s="1061"/>
      <c r="R333" s="1061"/>
      <c r="S333" s="1061"/>
      <c r="T333" s="1061"/>
      <c r="U333" s="1061"/>
      <c r="V333" s="1061"/>
      <c r="W333" s="1061"/>
      <c r="X333" s="1061"/>
      <c r="Y333" s="1061"/>
      <c r="Z333" s="1061"/>
      <c r="AA333" s="1061"/>
      <c r="AB333" s="1061"/>
      <c r="AC333" s="1061"/>
      <c r="AD333" s="1061"/>
      <c r="AE333" s="1061"/>
      <c r="AF333" s="1061"/>
      <c r="AG333" s="1061"/>
      <c r="AH333" s="1061"/>
      <c r="AI333" s="1061"/>
      <c r="AJ333" s="1061"/>
      <c r="AK333" s="1062"/>
    </row>
    <row r="334" spans="1:42" ht="18" customHeight="1" x14ac:dyDescent="0.25">
      <c r="F334" s="1060"/>
      <c r="G334" s="1061"/>
      <c r="H334" s="1061"/>
      <c r="I334" s="1061"/>
      <c r="J334" s="1061"/>
      <c r="K334" s="1061"/>
      <c r="L334" s="1061"/>
      <c r="M334" s="1061"/>
      <c r="N334" s="1061"/>
      <c r="O334" s="1061"/>
      <c r="P334" s="1061"/>
      <c r="Q334" s="1061"/>
      <c r="R334" s="1061"/>
      <c r="S334" s="1061"/>
      <c r="T334" s="1061"/>
      <c r="U334" s="1061"/>
      <c r="V334" s="1061"/>
      <c r="W334" s="1061"/>
      <c r="X334" s="1061"/>
      <c r="Y334" s="1061"/>
      <c r="Z334" s="1061"/>
      <c r="AA334" s="1061"/>
      <c r="AB334" s="1061"/>
      <c r="AC334" s="1061"/>
      <c r="AD334" s="1061"/>
      <c r="AE334" s="1061"/>
      <c r="AF334" s="1061"/>
      <c r="AG334" s="1061"/>
      <c r="AH334" s="1061"/>
      <c r="AI334" s="1061"/>
      <c r="AJ334" s="1061"/>
      <c r="AK334" s="1062"/>
    </row>
    <row r="335" spans="1:42" ht="18" customHeight="1" x14ac:dyDescent="0.25">
      <c r="F335" s="1060"/>
      <c r="G335" s="1061"/>
      <c r="H335" s="1061"/>
      <c r="I335" s="1061"/>
      <c r="J335" s="1061"/>
      <c r="K335" s="1061"/>
      <c r="L335" s="1061"/>
      <c r="M335" s="1061"/>
      <c r="N335" s="1061"/>
      <c r="O335" s="1061"/>
      <c r="P335" s="1061"/>
      <c r="Q335" s="1061"/>
      <c r="R335" s="1061"/>
      <c r="S335" s="1061"/>
      <c r="T335" s="1061"/>
      <c r="U335" s="1061"/>
      <c r="V335" s="1061"/>
      <c r="W335" s="1061"/>
      <c r="X335" s="1061"/>
      <c r="Y335" s="1061"/>
      <c r="Z335" s="1061"/>
      <c r="AA335" s="1061"/>
      <c r="AB335" s="1061"/>
      <c r="AC335" s="1061"/>
      <c r="AD335" s="1061"/>
      <c r="AE335" s="1061"/>
      <c r="AF335" s="1061"/>
      <c r="AG335" s="1061"/>
      <c r="AH335" s="1061"/>
      <c r="AI335" s="1061"/>
      <c r="AJ335" s="1061"/>
      <c r="AK335" s="1062"/>
    </row>
    <row r="336" spans="1:42" ht="18" customHeight="1" x14ac:dyDescent="0.25">
      <c r="F336" s="1060"/>
      <c r="G336" s="1061"/>
      <c r="H336" s="1061"/>
      <c r="I336" s="1061"/>
      <c r="J336" s="1061"/>
      <c r="K336" s="1061"/>
      <c r="L336" s="1061"/>
      <c r="M336" s="1061"/>
      <c r="N336" s="1061"/>
      <c r="O336" s="1061"/>
      <c r="P336" s="1061"/>
      <c r="Q336" s="1061"/>
      <c r="R336" s="1061"/>
      <c r="S336" s="1061"/>
      <c r="T336" s="1061"/>
      <c r="U336" s="1061"/>
      <c r="V336" s="1061"/>
      <c r="W336" s="1061"/>
      <c r="X336" s="1061"/>
      <c r="Y336" s="1061"/>
      <c r="Z336" s="1061"/>
      <c r="AA336" s="1061"/>
      <c r="AB336" s="1061"/>
      <c r="AC336" s="1061"/>
      <c r="AD336" s="1061"/>
      <c r="AE336" s="1061"/>
      <c r="AF336" s="1061"/>
      <c r="AG336" s="1061"/>
      <c r="AH336" s="1061"/>
      <c r="AI336" s="1061"/>
      <c r="AJ336" s="1061"/>
      <c r="AK336" s="1062"/>
    </row>
    <row r="337" spans="6:37" ht="18" customHeight="1" x14ac:dyDescent="0.25">
      <c r="F337" s="1063"/>
      <c r="G337" s="1064"/>
      <c r="H337" s="1064"/>
      <c r="I337" s="1064"/>
      <c r="J337" s="1064"/>
      <c r="K337" s="1064"/>
      <c r="L337" s="1064"/>
      <c r="M337" s="1064"/>
      <c r="N337" s="1064"/>
      <c r="O337" s="1064"/>
      <c r="P337" s="1064"/>
      <c r="Q337" s="1064"/>
      <c r="R337" s="1064"/>
      <c r="S337" s="1064"/>
      <c r="T337" s="1064"/>
      <c r="U337" s="1064"/>
      <c r="V337" s="1064"/>
      <c r="W337" s="1064"/>
      <c r="X337" s="1064"/>
      <c r="Y337" s="1064"/>
      <c r="Z337" s="1064"/>
      <c r="AA337" s="1064"/>
      <c r="AB337" s="1064"/>
      <c r="AC337" s="1064"/>
      <c r="AD337" s="1064"/>
      <c r="AE337" s="1064"/>
      <c r="AF337" s="1064"/>
      <c r="AG337" s="1064"/>
      <c r="AH337" s="1064"/>
      <c r="AI337" s="1064"/>
      <c r="AJ337" s="1064"/>
      <c r="AK337" s="1065"/>
    </row>
  </sheetData>
  <sheetProtection algorithmName="SHA-512" hashValue="YMrAqsmLFKkkZihT9uuQ+8eQmhUvN3OT20a1yTAt0CVF+4JdHrC7xouVURvbvox3wR1kMBCBxZXLvVMfTh6eBw==" saltValue="E6PvTohR+Hj+KFgOOi0FQw==" spinCount="100000" sheet="1" objects="1" scenarios="1"/>
  <mergeCells count="254">
    <mergeCell ref="AF131:AH131"/>
    <mergeCell ref="B178:M178"/>
    <mergeCell ref="AJ131:AK131"/>
    <mergeCell ref="U141:AB141"/>
    <mergeCell ref="AC160:AD160"/>
    <mergeCell ref="B130:T134"/>
    <mergeCell ref="B126:AB129"/>
    <mergeCell ref="AC126:AD127"/>
    <mergeCell ref="D140:T141"/>
    <mergeCell ref="U140:AB140"/>
    <mergeCell ref="AI127:AM127"/>
    <mergeCell ref="AF136:AH136"/>
    <mergeCell ref="AJ136:AK136"/>
    <mergeCell ref="AE128:AH128"/>
    <mergeCell ref="AI128:AM128"/>
    <mergeCell ref="AE126:AH126"/>
    <mergeCell ref="AI126:AM126"/>
    <mergeCell ref="C164:M167"/>
    <mergeCell ref="B168:M171"/>
    <mergeCell ref="D142:J155"/>
    <mergeCell ref="AE127:AH127"/>
    <mergeCell ref="AE129:AH129"/>
    <mergeCell ref="AI129:AM129"/>
    <mergeCell ref="B72:O89"/>
    <mergeCell ref="P98:S102"/>
    <mergeCell ref="P103:S106"/>
    <mergeCell ref="B98:O106"/>
    <mergeCell ref="B55:O69"/>
    <mergeCell ref="P58:Y65"/>
    <mergeCell ref="P66:Y69"/>
    <mergeCell ref="P55:AA57"/>
    <mergeCell ref="Y160:AA160"/>
    <mergeCell ref="B107:O120"/>
    <mergeCell ref="B70:O71"/>
    <mergeCell ref="AN127:AP127"/>
    <mergeCell ref="AN129:AP129"/>
    <mergeCell ref="AN64:AP64"/>
    <mergeCell ref="AN66:AP66"/>
    <mergeCell ref="AN68:AP68"/>
    <mergeCell ref="AB62:AE63"/>
    <mergeCell ref="AF62:AI62"/>
    <mergeCell ref="AJ62:AM62"/>
    <mergeCell ref="AN63:AP63"/>
    <mergeCell ref="AB64:AE65"/>
    <mergeCell ref="AF64:AI64"/>
    <mergeCell ref="AJ64:AM64"/>
    <mergeCell ref="AF65:AI65"/>
    <mergeCell ref="AF63:AI63"/>
    <mergeCell ref="AJ63:AM63"/>
    <mergeCell ref="AN62:AP62"/>
    <mergeCell ref="AN65:AP65"/>
    <mergeCell ref="AN67:AP67"/>
    <mergeCell ref="AJ65:AM65"/>
    <mergeCell ref="Z66:AE67"/>
    <mergeCell ref="Z68:AE69"/>
    <mergeCell ref="AF66:AI66"/>
    <mergeCell ref="AN36:AP36"/>
    <mergeCell ref="AB32:AE32"/>
    <mergeCell ref="AB31:AE31"/>
    <mergeCell ref="X31:AA32"/>
    <mergeCell ref="AF31:AM31"/>
    <mergeCell ref="AF32:AM32"/>
    <mergeCell ref="AN37:AP37"/>
    <mergeCell ref="AN33:AP33"/>
    <mergeCell ref="AF61:AI61"/>
    <mergeCell ref="AJ61:AM61"/>
    <mergeCell ref="AB60:AE61"/>
    <mergeCell ref="AF60:AI60"/>
    <mergeCell ref="AN61:AP61"/>
    <mergeCell ref="AN60:AP60"/>
    <mergeCell ref="AN59:AP59"/>
    <mergeCell ref="Z58:AA61"/>
    <mergeCell ref="AF58:AI58"/>
    <mergeCell ref="AN35:AP35"/>
    <mergeCell ref="AF59:AI59"/>
    <mergeCell ref="AB58:AE59"/>
    <mergeCell ref="AJ58:AM58"/>
    <mergeCell ref="AJ59:AM59"/>
    <mergeCell ref="AN38:AP38"/>
    <mergeCell ref="B54:AA54"/>
    <mergeCell ref="AB7:AM7"/>
    <mergeCell ref="AN7:AP7"/>
    <mergeCell ref="AN140:AP140"/>
    <mergeCell ref="AN141:AP141"/>
    <mergeCell ref="AC140:AM140"/>
    <mergeCell ref="AC141:AM141"/>
    <mergeCell ref="O268:R276"/>
    <mergeCell ref="B159:M162"/>
    <mergeCell ref="K231:P231"/>
    <mergeCell ref="AN128:AP128"/>
    <mergeCell ref="AN184:AP185"/>
    <mergeCell ref="O263:R263"/>
    <mergeCell ref="B253:N263"/>
    <mergeCell ref="O253:R262"/>
    <mergeCell ref="S263:AM263"/>
    <mergeCell ref="AN263:AP263"/>
    <mergeCell ref="AN198:AP198"/>
    <mergeCell ref="AN15:AP16"/>
    <mergeCell ref="AN17:AP18"/>
    <mergeCell ref="K227:P230"/>
    <mergeCell ref="AN126:AP126"/>
    <mergeCell ref="AC128:AD129"/>
    <mergeCell ref="D135:T139"/>
    <mergeCell ref="B135:C155"/>
    <mergeCell ref="B30:AA30"/>
    <mergeCell ref="C24:E24"/>
    <mergeCell ref="AE15:AH16"/>
    <mergeCell ref="AE17:AH18"/>
    <mergeCell ref="Z62:AA65"/>
    <mergeCell ref="AJ66:AM66"/>
    <mergeCell ref="AF67:AI67"/>
    <mergeCell ref="AF69:AI69"/>
    <mergeCell ref="AJ69:AM69"/>
    <mergeCell ref="AJ67:AM67"/>
    <mergeCell ref="AF68:AI68"/>
    <mergeCell ref="AJ68:AM68"/>
    <mergeCell ref="AB34:AE34"/>
    <mergeCell ref="AF34:AM34"/>
    <mergeCell ref="AB33:AE33"/>
    <mergeCell ref="AF33:AM33"/>
    <mergeCell ref="X33:AA34"/>
    <mergeCell ref="V31:W34"/>
    <mergeCell ref="H24:I24"/>
    <mergeCell ref="T19:AH21"/>
    <mergeCell ref="T22:AH24"/>
    <mergeCell ref="AF36:AM36"/>
    <mergeCell ref="X37:AA38"/>
    <mergeCell ref="AJ60:AM60"/>
    <mergeCell ref="O277:R277"/>
    <mergeCell ref="S277:AM277"/>
    <mergeCell ref="B184:AH184"/>
    <mergeCell ref="B185:AH185"/>
    <mergeCell ref="AI184:AM185"/>
    <mergeCell ref="AE186:AH186"/>
    <mergeCell ref="B265:R267"/>
    <mergeCell ref="B186:AD187"/>
    <mergeCell ref="B208:M211"/>
    <mergeCell ref="Y209:AA209"/>
    <mergeCell ref="AC209:AD209"/>
    <mergeCell ref="B244:R252"/>
    <mergeCell ref="AE187:AH187"/>
    <mergeCell ref="AI186:AP186"/>
    <mergeCell ref="AN277:AP277"/>
    <mergeCell ref="B268:N277"/>
    <mergeCell ref="AN212:AP212"/>
    <mergeCell ref="B212:AB212"/>
    <mergeCell ref="AC212:AM212"/>
    <mergeCell ref="AI187:AP187"/>
    <mergeCell ref="K216:P220"/>
    <mergeCell ref="B243:AP243"/>
    <mergeCell ref="B264:AP264"/>
    <mergeCell ref="B227:J231"/>
    <mergeCell ref="V35:W38"/>
    <mergeCell ref="X35:AA36"/>
    <mergeCell ref="AB35:AE35"/>
    <mergeCell ref="AF35:AM35"/>
    <mergeCell ref="AB36:AE36"/>
    <mergeCell ref="AB37:AE37"/>
    <mergeCell ref="AF37:AM37"/>
    <mergeCell ref="AB38:AE38"/>
    <mergeCell ref="AF38:AM38"/>
    <mergeCell ref="B31:U38"/>
    <mergeCell ref="AN32:AP32"/>
    <mergeCell ref="AN34:AP34"/>
    <mergeCell ref="F332:AK337"/>
    <mergeCell ref="B285:S285"/>
    <mergeCell ref="B286:S286"/>
    <mergeCell ref="B291:S301"/>
    <mergeCell ref="B302:S305"/>
    <mergeCell ref="AM311:AP311"/>
    <mergeCell ref="AG316:AM316"/>
    <mergeCell ref="AG317:AM317"/>
    <mergeCell ref="AG318:AM318"/>
    <mergeCell ref="N314:AF314"/>
    <mergeCell ref="N315:AF315"/>
    <mergeCell ref="N316:AF316"/>
    <mergeCell ref="N317:AF317"/>
    <mergeCell ref="N318:AF318"/>
    <mergeCell ref="AJ311:AL311"/>
    <mergeCell ref="B324:AP330"/>
    <mergeCell ref="AN314:AP314"/>
    <mergeCell ref="AN319:AP319"/>
    <mergeCell ref="AN320:AP320"/>
    <mergeCell ref="B314:M320"/>
    <mergeCell ref="AG319:AM319"/>
    <mergeCell ref="AG320:AM320"/>
    <mergeCell ref="N319:AF319"/>
    <mergeCell ref="N320:AF320"/>
    <mergeCell ref="AG314:AM314"/>
    <mergeCell ref="AN317:AP317"/>
    <mergeCell ref="AN318:AP318"/>
    <mergeCell ref="AG315:AM315"/>
    <mergeCell ref="AN315:AP315"/>
    <mergeCell ref="AN316:AP316"/>
    <mergeCell ref="AJ310:AL310"/>
    <mergeCell ref="AM310:AP310"/>
    <mergeCell ref="AJ312:AL312"/>
    <mergeCell ref="AM312:AP312"/>
    <mergeCell ref="AJ307:AL307"/>
    <mergeCell ref="AM307:AP307"/>
    <mergeCell ref="B307:M313"/>
    <mergeCell ref="B306:AP306"/>
    <mergeCell ref="B288:S288"/>
    <mergeCell ref="T288:AM288"/>
    <mergeCell ref="AN288:AP288"/>
    <mergeCell ref="AN289:AP289"/>
    <mergeCell ref="B282:S284"/>
    <mergeCell ref="B289:S289"/>
    <mergeCell ref="T289:AA289"/>
    <mergeCell ref="AB289:AM289"/>
    <mergeCell ref="B216:J220"/>
    <mergeCell ref="B221:J226"/>
    <mergeCell ref="AN5:AP5"/>
    <mergeCell ref="B5:AA5"/>
    <mergeCell ref="B6:AA6"/>
    <mergeCell ref="AN6:AP6"/>
    <mergeCell ref="AB5:AM5"/>
    <mergeCell ref="AB6:AM6"/>
    <mergeCell ref="K221:P226"/>
    <mergeCell ref="H232:P233"/>
    <mergeCell ref="H234:P239"/>
    <mergeCell ref="B232:G239"/>
    <mergeCell ref="S188:W188"/>
    <mergeCell ref="S190:W193"/>
    <mergeCell ref="B191:R193"/>
    <mergeCell ref="AN19:AP21"/>
    <mergeCell ref="AN22:AP24"/>
    <mergeCell ref="AN199:AP199"/>
    <mergeCell ref="B21:S21"/>
    <mergeCell ref="B22:S22"/>
    <mergeCell ref="AB8:AM8"/>
    <mergeCell ref="AN8:AP8"/>
    <mergeCell ref="B7:S8"/>
    <mergeCell ref="T7:AA7"/>
    <mergeCell ref="T8:AA8"/>
    <mergeCell ref="AQ15:AV16"/>
    <mergeCell ref="AQ17:AV18"/>
    <mergeCell ref="B198:AB199"/>
    <mergeCell ref="AC198:AF198"/>
    <mergeCell ref="AC199:AF199"/>
    <mergeCell ref="AG198:AM198"/>
    <mergeCell ref="AG199:AM199"/>
    <mergeCell ref="B23:S23"/>
    <mergeCell ref="L24:N24"/>
    <mergeCell ref="Q24:R24"/>
    <mergeCell ref="AI15:AM16"/>
    <mergeCell ref="AI17:AM18"/>
    <mergeCell ref="B16:AD16"/>
    <mergeCell ref="AN69:AP69"/>
    <mergeCell ref="AN31:AP31"/>
    <mergeCell ref="AN58:AP58"/>
    <mergeCell ref="B20:S20"/>
    <mergeCell ref="AI19:AM21"/>
    <mergeCell ref="AI22:AM24"/>
  </mergeCells>
  <phoneticPr fontId="12"/>
  <dataValidations count="10">
    <dataValidation type="whole" imeMode="off" allowBlank="1" showInputMessage="1" showErrorMessage="1" error="「年」は西暦でご回答ください（直近12か月_2023～2024）" sqref="C24:E24 L24:N24" xr:uid="{06ADAB67-4863-4ED4-8735-F119508C3BEB}">
      <formula1>2023</formula1>
      <formula2>2024</formula2>
    </dataValidation>
    <dataValidation type="whole" imeMode="off" allowBlank="1" showInputMessage="1" showErrorMessage="1" error="1以上、12以下の値を入力してください。" sqref="H24:I24 Q24:R24" xr:uid="{F0E7E24E-54BA-46B0-A6FC-F062D45FE8E3}">
      <formula1>1</formula1>
      <formula2>12</formula2>
    </dataValidation>
    <dataValidation type="custom" imeMode="disabled" allowBlank="1" showInputMessage="1" showErrorMessage="1" error="100以下の値の入力をお願いいたします。" sqref="AG213:AM213 AB39:AM43 AG200:AM200 AG202:AM207" xr:uid="{22307786-06CB-4E03-AF97-1E6DF68E7DFC}">
      <formula1>AB39&lt;=100</formula1>
    </dataValidation>
    <dataValidation type="whole" imeMode="off" allowBlank="1" showInputMessage="1" showErrorMessage="1" error="1～12の数値を入力してください。" sqref="AJ131:AK131 AC160:AD160 AC209:AD209 AJ136:AK136 AM310:AP311" xr:uid="{52F40C8F-3D20-4B4F-B4E5-D5BFEC717323}">
      <formula1>1</formula1>
      <formula2>12</formula2>
    </dataValidation>
    <dataValidation type="whole" imeMode="off" operator="greaterThanOrEqual" allowBlank="1" showInputMessage="1" showErrorMessage="1" error="西暦で入力をお願いいたします。" sqref="Y160:AA160 AF131:AH131 AF136:AH136 Y209:AA209" xr:uid="{2949486E-533A-453C-87CC-76A9EAD476AE}">
      <formula1>2026</formula1>
    </dataValidation>
    <dataValidation type="decimal" imeMode="off" operator="greaterThanOrEqual" allowBlank="1" showInputMessage="1" showErrorMessage="1" error="数値のみ入力をお願いいたします。" sqref="L9:P11 AC140:AM141" xr:uid="{90F6E14E-A5F7-44A8-BD75-119C662F68B1}">
      <formula1>0</formula1>
    </dataValidation>
    <dataValidation type="decimal" imeMode="off" operator="greaterThanOrEqual" allowBlank="1" showInputMessage="1" showErrorMessage="1" error="数値のみ入力をお願いいたします。" sqref="AG314:AM320 AI15:AM24 AF31:AM38 AJ58:AM69 AI126:AM129 AB7:AM8 AI184:AM185 T288:AM288 AG198:AM199 AC212:AM212 AB289:AM289 AI186:AP187" xr:uid="{E736A776-E08D-4368-8F1F-6911F3A121CA}">
      <formula1>-100</formula1>
    </dataValidation>
    <dataValidation type="whole" imeMode="off" allowBlank="1" showInputMessage="1" showErrorMessage="1" error="1～165の数値を入力してください。" sqref="AM307:AP307" xr:uid="{18C8D2F6-8A64-41E6-AC37-9886237C3313}">
      <formula1>1</formula1>
      <formula2>165</formula2>
    </dataValidation>
    <dataValidation type="whole" imeMode="off" allowBlank="1" showInputMessage="1" showErrorMessage="1" error="1～250の数値を入力してください。" sqref="AM312:AP312" xr:uid="{248D3165-67B0-48B7-B1AE-BA0D46E1FE64}">
      <formula1>1</formula1>
      <formula2>250</formula2>
    </dataValidation>
    <dataValidation type="decimal" imeMode="off" operator="greaterThanOrEqual" allowBlank="1" showInputMessage="1" showErrorMessage="1" error="0以上の数値のみ入力をお願いいたします。" sqref="AB5:AM6 S263:AM263 S277:AM277" xr:uid="{9B5F8F3E-BE7F-4D75-A207-3E11AF735E2B}">
      <formula1>0</formula1>
    </dataValidation>
  </dataValidations>
  <pageMargins left="0.7" right="0.7" top="0.75" bottom="0.75" header="0.3" footer="0.3"/>
  <pageSetup paperSize="9" scale="53" fitToHeight="0" orientation="portrait" r:id="rId1"/>
  <rowBreaks count="5" manualBreakCount="5">
    <brk id="44" max="16383" man="1"/>
    <brk id="121" max="16383" man="1"/>
    <brk id="179" max="16383" man="1"/>
    <brk id="240" max="16383" man="1"/>
    <brk id="27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292" r:id="rId4" name="Group Box 7-3-1">
              <controlPr defaultSize="0" autoFill="0" autoPict="0">
                <anchor moveWithCells="1">
                  <from>
                    <xdr:col>27</xdr:col>
                    <xdr:colOff>21771</xdr:colOff>
                    <xdr:row>53</xdr:row>
                    <xdr:rowOff>38100</xdr:rowOff>
                  </from>
                  <to>
                    <xdr:col>39</xdr:col>
                    <xdr:colOff>59871</xdr:colOff>
                    <xdr:row>53</xdr:row>
                    <xdr:rowOff>435429</xdr:rowOff>
                  </to>
                </anchor>
              </controlPr>
            </control>
          </mc:Choice>
        </mc:AlternateContent>
        <mc:AlternateContent xmlns:mc="http://schemas.openxmlformats.org/markup-compatibility/2006">
          <mc:Choice Requires="x14">
            <control shapeId="12293" r:id="rId5" name="7-3-1_1">
              <controlPr defaultSize="0" autoFill="0" autoLine="0" autoPict="0">
                <anchor moveWithCells="1">
                  <from>
                    <xdr:col>27</xdr:col>
                    <xdr:colOff>168729</xdr:colOff>
                    <xdr:row>53</xdr:row>
                    <xdr:rowOff>146957</xdr:rowOff>
                  </from>
                  <to>
                    <xdr:col>29</xdr:col>
                    <xdr:colOff>38100</xdr:colOff>
                    <xdr:row>53</xdr:row>
                    <xdr:rowOff>381000</xdr:rowOff>
                  </to>
                </anchor>
              </controlPr>
            </control>
          </mc:Choice>
        </mc:AlternateContent>
        <mc:AlternateContent xmlns:mc="http://schemas.openxmlformats.org/markup-compatibility/2006">
          <mc:Choice Requires="x14">
            <control shapeId="12294" r:id="rId6" name="7-3-1_2">
              <controlPr defaultSize="0" autoFill="0" autoLine="0" autoPict="0">
                <anchor moveWithCells="1">
                  <from>
                    <xdr:col>31</xdr:col>
                    <xdr:colOff>136071</xdr:colOff>
                    <xdr:row>53</xdr:row>
                    <xdr:rowOff>146957</xdr:rowOff>
                  </from>
                  <to>
                    <xdr:col>33</xdr:col>
                    <xdr:colOff>21771</xdr:colOff>
                    <xdr:row>53</xdr:row>
                    <xdr:rowOff>381000</xdr:rowOff>
                  </to>
                </anchor>
              </controlPr>
            </control>
          </mc:Choice>
        </mc:AlternateContent>
        <mc:AlternateContent xmlns:mc="http://schemas.openxmlformats.org/markup-compatibility/2006">
          <mc:Choice Requires="x14">
            <control shapeId="12295" r:id="rId7" name="7-3-1_3">
              <controlPr defaultSize="0" autoFill="0" autoLine="0" autoPict="0">
                <anchor moveWithCells="1">
                  <from>
                    <xdr:col>35</xdr:col>
                    <xdr:colOff>130629</xdr:colOff>
                    <xdr:row>53</xdr:row>
                    <xdr:rowOff>146957</xdr:rowOff>
                  </from>
                  <to>
                    <xdr:col>37</xdr:col>
                    <xdr:colOff>0</xdr:colOff>
                    <xdr:row>53</xdr:row>
                    <xdr:rowOff>381000</xdr:rowOff>
                  </to>
                </anchor>
              </controlPr>
            </control>
          </mc:Choice>
        </mc:AlternateContent>
        <mc:AlternateContent xmlns:mc="http://schemas.openxmlformats.org/markup-compatibility/2006">
          <mc:Choice Requires="x14">
            <control shapeId="12296" r:id="rId8" name="Group Box 7-3-2">
              <controlPr defaultSize="0" autoFill="0" autoPict="0">
                <anchor moveWithCells="1">
                  <from>
                    <xdr:col>27</xdr:col>
                    <xdr:colOff>32657</xdr:colOff>
                    <xdr:row>53</xdr:row>
                    <xdr:rowOff>517071</xdr:rowOff>
                  </from>
                  <to>
                    <xdr:col>38</xdr:col>
                    <xdr:colOff>97971</xdr:colOff>
                    <xdr:row>57</xdr:row>
                    <xdr:rowOff>81643</xdr:rowOff>
                  </to>
                </anchor>
              </controlPr>
            </control>
          </mc:Choice>
        </mc:AlternateContent>
        <mc:AlternateContent xmlns:mc="http://schemas.openxmlformats.org/markup-compatibility/2006">
          <mc:Choice Requires="x14">
            <control shapeId="12297" r:id="rId9" name="7-3-2_1">
              <controlPr defaultSize="0" autoFill="0" autoLine="0" autoPict="0">
                <anchor moveWithCells="1">
                  <from>
                    <xdr:col>27</xdr:col>
                    <xdr:colOff>152400</xdr:colOff>
                    <xdr:row>54</xdr:row>
                    <xdr:rowOff>5443</xdr:rowOff>
                  </from>
                  <to>
                    <xdr:col>29</xdr:col>
                    <xdr:colOff>38100</xdr:colOff>
                    <xdr:row>55</xdr:row>
                    <xdr:rowOff>0</xdr:rowOff>
                  </to>
                </anchor>
              </controlPr>
            </control>
          </mc:Choice>
        </mc:AlternateContent>
        <mc:AlternateContent xmlns:mc="http://schemas.openxmlformats.org/markup-compatibility/2006">
          <mc:Choice Requires="x14">
            <control shapeId="12298" r:id="rId10" name="7-3-2_2">
              <controlPr defaultSize="0" autoFill="0" autoLine="0" autoPict="0">
                <anchor moveWithCells="1">
                  <from>
                    <xdr:col>27</xdr:col>
                    <xdr:colOff>152400</xdr:colOff>
                    <xdr:row>55</xdr:row>
                    <xdr:rowOff>5443</xdr:rowOff>
                  </from>
                  <to>
                    <xdr:col>29</xdr:col>
                    <xdr:colOff>38100</xdr:colOff>
                    <xdr:row>56</xdr:row>
                    <xdr:rowOff>21771</xdr:rowOff>
                  </to>
                </anchor>
              </controlPr>
            </control>
          </mc:Choice>
        </mc:AlternateContent>
        <mc:AlternateContent xmlns:mc="http://schemas.openxmlformats.org/markup-compatibility/2006">
          <mc:Choice Requires="x14">
            <control shapeId="12299" r:id="rId11" name="7-3-2_3">
              <controlPr defaultSize="0" autoFill="0" autoLine="0" autoPict="0">
                <anchor moveWithCells="1">
                  <from>
                    <xdr:col>27</xdr:col>
                    <xdr:colOff>152400</xdr:colOff>
                    <xdr:row>56</xdr:row>
                    <xdr:rowOff>21771</xdr:rowOff>
                  </from>
                  <to>
                    <xdr:col>29</xdr:col>
                    <xdr:colOff>38100</xdr:colOff>
                    <xdr:row>57</xdr:row>
                    <xdr:rowOff>16329</xdr:rowOff>
                  </to>
                </anchor>
              </controlPr>
            </control>
          </mc:Choice>
        </mc:AlternateContent>
        <mc:AlternateContent xmlns:mc="http://schemas.openxmlformats.org/markup-compatibility/2006">
          <mc:Choice Requires="x14">
            <control shapeId="12515" r:id="rId12" name="7-2-1_1">
              <controlPr defaultSize="0" autoFill="0" autoLine="0" autoPict="0">
                <anchor moveWithCells="1">
                  <from>
                    <xdr:col>28</xdr:col>
                    <xdr:colOff>0</xdr:colOff>
                    <xdr:row>29</xdr:row>
                    <xdr:rowOff>185057</xdr:rowOff>
                  </from>
                  <to>
                    <xdr:col>29</xdr:col>
                    <xdr:colOff>38100</xdr:colOff>
                    <xdr:row>29</xdr:row>
                    <xdr:rowOff>440871</xdr:rowOff>
                  </to>
                </anchor>
              </controlPr>
            </control>
          </mc:Choice>
        </mc:AlternateContent>
        <mc:AlternateContent xmlns:mc="http://schemas.openxmlformats.org/markup-compatibility/2006">
          <mc:Choice Requires="x14">
            <control shapeId="12516" r:id="rId13" name="7-2-1_2">
              <controlPr defaultSize="0" autoFill="0" autoLine="0" autoPict="0">
                <anchor moveWithCells="1">
                  <from>
                    <xdr:col>31</xdr:col>
                    <xdr:colOff>146957</xdr:colOff>
                    <xdr:row>29</xdr:row>
                    <xdr:rowOff>185057</xdr:rowOff>
                  </from>
                  <to>
                    <xdr:col>33</xdr:col>
                    <xdr:colOff>16329</xdr:colOff>
                    <xdr:row>29</xdr:row>
                    <xdr:rowOff>440871</xdr:rowOff>
                  </to>
                </anchor>
              </controlPr>
            </control>
          </mc:Choice>
        </mc:AlternateContent>
        <mc:AlternateContent xmlns:mc="http://schemas.openxmlformats.org/markup-compatibility/2006">
          <mc:Choice Requires="x14">
            <control shapeId="12517" r:id="rId14" name="7-2-1_3">
              <controlPr defaultSize="0" autoFill="0" autoLine="0" autoPict="0">
                <anchor moveWithCells="1">
                  <from>
                    <xdr:col>35</xdr:col>
                    <xdr:colOff>136071</xdr:colOff>
                    <xdr:row>29</xdr:row>
                    <xdr:rowOff>185057</xdr:rowOff>
                  </from>
                  <to>
                    <xdr:col>37</xdr:col>
                    <xdr:colOff>0</xdr:colOff>
                    <xdr:row>29</xdr:row>
                    <xdr:rowOff>440871</xdr:rowOff>
                  </to>
                </anchor>
              </controlPr>
            </control>
          </mc:Choice>
        </mc:AlternateContent>
        <mc:AlternateContent xmlns:mc="http://schemas.openxmlformats.org/markup-compatibility/2006">
          <mc:Choice Requires="x14">
            <control shapeId="12518" r:id="rId15" name="Group Box 7-2-1">
              <controlPr defaultSize="0" autoFill="0" autoPict="0">
                <anchor moveWithCells="1">
                  <from>
                    <xdr:col>27</xdr:col>
                    <xdr:colOff>32657</xdr:colOff>
                    <xdr:row>29</xdr:row>
                    <xdr:rowOff>43543</xdr:rowOff>
                  </from>
                  <to>
                    <xdr:col>40</xdr:col>
                    <xdr:colOff>38100</xdr:colOff>
                    <xdr:row>29</xdr:row>
                    <xdr:rowOff>517071</xdr:rowOff>
                  </to>
                </anchor>
              </controlPr>
            </control>
          </mc:Choice>
        </mc:AlternateContent>
        <mc:AlternateContent xmlns:mc="http://schemas.openxmlformats.org/markup-compatibility/2006">
          <mc:Choice Requires="x14">
            <control shapeId="12677" r:id="rId16" name="Group Box 7-5-2">
              <controlPr defaultSize="0" autoFill="0" autoPict="0">
                <anchor moveWithCells="1">
                  <from>
                    <xdr:col>20</xdr:col>
                    <xdr:colOff>54429</xdr:colOff>
                    <xdr:row>128</xdr:row>
                    <xdr:rowOff>228600</xdr:rowOff>
                  </from>
                  <to>
                    <xdr:col>28</xdr:col>
                    <xdr:colOff>0</xdr:colOff>
                    <xdr:row>133</xdr:row>
                    <xdr:rowOff>38100</xdr:rowOff>
                  </to>
                </anchor>
              </controlPr>
            </control>
          </mc:Choice>
        </mc:AlternateContent>
        <mc:AlternateContent xmlns:mc="http://schemas.openxmlformats.org/markup-compatibility/2006">
          <mc:Choice Requires="x14">
            <control shapeId="12678" r:id="rId17" name="7-5-2_1">
              <controlPr defaultSize="0" autoFill="0" autoLine="0" autoPict="0">
                <anchor moveWithCells="1">
                  <from>
                    <xdr:col>20</xdr:col>
                    <xdr:colOff>114300</xdr:colOff>
                    <xdr:row>129</xdr:row>
                    <xdr:rowOff>21771</xdr:rowOff>
                  </from>
                  <to>
                    <xdr:col>22</xdr:col>
                    <xdr:colOff>16329</xdr:colOff>
                    <xdr:row>130</xdr:row>
                    <xdr:rowOff>16329</xdr:rowOff>
                  </to>
                </anchor>
              </controlPr>
            </control>
          </mc:Choice>
        </mc:AlternateContent>
        <mc:AlternateContent xmlns:mc="http://schemas.openxmlformats.org/markup-compatibility/2006">
          <mc:Choice Requires="x14">
            <control shapeId="12679" r:id="rId18" name="7-5-2_2">
              <controlPr defaultSize="0" autoFill="0" autoLine="0" autoPict="0">
                <anchor moveWithCells="1">
                  <from>
                    <xdr:col>20</xdr:col>
                    <xdr:colOff>114300</xdr:colOff>
                    <xdr:row>130</xdr:row>
                    <xdr:rowOff>21771</xdr:rowOff>
                  </from>
                  <to>
                    <xdr:col>22</xdr:col>
                    <xdr:colOff>16329</xdr:colOff>
                    <xdr:row>131</xdr:row>
                    <xdr:rowOff>16329</xdr:rowOff>
                  </to>
                </anchor>
              </controlPr>
            </control>
          </mc:Choice>
        </mc:AlternateContent>
        <mc:AlternateContent xmlns:mc="http://schemas.openxmlformats.org/markup-compatibility/2006">
          <mc:Choice Requires="x14">
            <control shapeId="12680" r:id="rId19" name="7-5-2_3">
              <controlPr defaultSize="0" autoFill="0" autoLine="0" autoPict="0">
                <anchor moveWithCells="1">
                  <from>
                    <xdr:col>20</xdr:col>
                    <xdr:colOff>114300</xdr:colOff>
                    <xdr:row>131</xdr:row>
                    <xdr:rowOff>21771</xdr:rowOff>
                  </from>
                  <to>
                    <xdr:col>22</xdr:col>
                    <xdr:colOff>16329</xdr:colOff>
                    <xdr:row>132</xdr:row>
                    <xdr:rowOff>16329</xdr:rowOff>
                  </to>
                </anchor>
              </controlPr>
            </control>
          </mc:Choice>
        </mc:AlternateContent>
        <mc:AlternateContent xmlns:mc="http://schemas.openxmlformats.org/markup-compatibility/2006">
          <mc:Choice Requires="x14">
            <control shapeId="12685" r:id="rId20" name="Check Box 7-5-3-301">
              <controlPr defaultSize="0" autoFill="0" autoLine="0" autoPict="0">
                <anchor moveWithCells="1">
                  <from>
                    <xdr:col>10</xdr:col>
                    <xdr:colOff>97971</xdr:colOff>
                    <xdr:row>141</xdr:row>
                    <xdr:rowOff>32657</xdr:rowOff>
                  </from>
                  <to>
                    <xdr:col>11</xdr:col>
                    <xdr:colOff>152400</xdr:colOff>
                    <xdr:row>141</xdr:row>
                    <xdr:rowOff>228600</xdr:rowOff>
                  </to>
                </anchor>
              </controlPr>
            </control>
          </mc:Choice>
        </mc:AlternateContent>
        <mc:AlternateContent xmlns:mc="http://schemas.openxmlformats.org/markup-compatibility/2006">
          <mc:Choice Requires="x14">
            <control shapeId="12686" r:id="rId21" name="Check Box 7-5-3-302">
              <controlPr defaultSize="0" autoFill="0" autoLine="0" autoPict="0">
                <anchor moveWithCells="1">
                  <from>
                    <xdr:col>10</xdr:col>
                    <xdr:colOff>97971</xdr:colOff>
                    <xdr:row>142</xdr:row>
                    <xdr:rowOff>0</xdr:rowOff>
                  </from>
                  <to>
                    <xdr:col>11</xdr:col>
                    <xdr:colOff>152400</xdr:colOff>
                    <xdr:row>143</xdr:row>
                    <xdr:rowOff>16329</xdr:rowOff>
                  </to>
                </anchor>
              </controlPr>
            </control>
          </mc:Choice>
        </mc:AlternateContent>
        <mc:AlternateContent xmlns:mc="http://schemas.openxmlformats.org/markup-compatibility/2006">
          <mc:Choice Requires="x14">
            <control shapeId="12687" r:id="rId22" name="Check Box 7-5-3-303">
              <controlPr defaultSize="0" autoFill="0" autoLine="0" autoPict="0">
                <anchor moveWithCells="1">
                  <from>
                    <xdr:col>10</xdr:col>
                    <xdr:colOff>97971</xdr:colOff>
                    <xdr:row>144</xdr:row>
                    <xdr:rowOff>21771</xdr:rowOff>
                  </from>
                  <to>
                    <xdr:col>11</xdr:col>
                    <xdr:colOff>152400</xdr:colOff>
                    <xdr:row>145</xdr:row>
                    <xdr:rowOff>0</xdr:rowOff>
                  </to>
                </anchor>
              </controlPr>
            </control>
          </mc:Choice>
        </mc:AlternateContent>
        <mc:AlternateContent xmlns:mc="http://schemas.openxmlformats.org/markup-compatibility/2006">
          <mc:Choice Requires="x14">
            <control shapeId="12688" r:id="rId23" name="Check Box 7-5-3-304">
              <controlPr defaultSize="0" autoFill="0" autoLine="0" autoPict="0">
                <anchor moveWithCells="1">
                  <from>
                    <xdr:col>10</xdr:col>
                    <xdr:colOff>97971</xdr:colOff>
                    <xdr:row>145</xdr:row>
                    <xdr:rowOff>21771</xdr:rowOff>
                  </from>
                  <to>
                    <xdr:col>11</xdr:col>
                    <xdr:colOff>152400</xdr:colOff>
                    <xdr:row>146</xdr:row>
                    <xdr:rowOff>0</xdr:rowOff>
                  </to>
                </anchor>
              </controlPr>
            </control>
          </mc:Choice>
        </mc:AlternateContent>
        <mc:AlternateContent xmlns:mc="http://schemas.openxmlformats.org/markup-compatibility/2006">
          <mc:Choice Requires="x14">
            <control shapeId="12689" r:id="rId24" name="Check Box 7-5-3-305">
              <controlPr defaultSize="0" autoFill="0" autoLine="0" autoPict="0">
                <anchor moveWithCells="1">
                  <from>
                    <xdr:col>10</xdr:col>
                    <xdr:colOff>97971</xdr:colOff>
                    <xdr:row>146</xdr:row>
                    <xdr:rowOff>21771</xdr:rowOff>
                  </from>
                  <to>
                    <xdr:col>11</xdr:col>
                    <xdr:colOff>152400</xdr:colOff>
                    <xdr:row>147</xdr:row>
                    <xdr:rowOff>0</xdr:rowOff>
                  </to>
                </anchor>
              </controlPr>
            </control>
          </mc:Choice>
        </mc:AlternateContent>
        <mc:AlternateContent xmlns:mc="http://schemas.openxmlformats.org/markup-compatibility/2006">
          <mc:Choice Requires="x14">
            <control shapeId="12690" r:id="rId25" name="Check Box 7-5-3-306">
              <controlPr defaultSize="0" autoFill="0" autoLine="0" autoPict="0">
                <anchor moveWithCells="1">
                  <from>
                    <xdr:col>10</xdr:col>
                    <xdr:colOff>97971</xdr:colOff>
                    <xdr:row>146</xdr:row>
                    <xdr:rowOff>228600</xdr:rowOff>
                  </from>
                  <to>
                    <xdr:col>11</xdr:col>
                    <xdr:colOff>152400</xdr:colOff>
                    <xdr:row>148</xdr:row>
                    <xdr:rowOff>16329</xdr:rowOff>
                  </to>
                </anchor>
              </controlPr>
            </control>
          </mc:Choice>
        </mc:AlternateContent>
        <mc:AlternateContent xmlns:mc="http://schemas.openxmlformats.org/markup-compatibility/2006">
          <mc:Choice Requires="x14">
            <control shapeId="12691" r:id="rId26" name="Check Box 7-5-3-307">
              <controlPr defaultSize="0" autoFill="0" autoLine="0" autoPict="0">
                <anchor moveWithCells="1">
                  <from>
                    <xdr:col>10</xdr:col>
                    <xdr:colOff>97971</xdr:colOff>
                    <xdr:row>150</xdr:row>
                    <xdr:rowOff>0</xdr:rowOff>
                  </from>
                  <to>
                    <xdr:col>11</xdr:col>
                    <xdr:colOff>152400</xdr:colOff>
                    <xdr:row>150</xdr:row>
                    <xdr:rowOff>228600</xdr:rowOff>
                  </to>
                </anchor>
              </controlPr>
            </control>
          </mc:Choice>
        </mc:AlternateContent>
        <mc:AlternateContent xmlns:mc="http://schemas.openxmlformats.org/markup-compatibility/2006">
          <mc:Choice Requires="x14">
            <control shapeId="12692" r:id="rId27" name="Check Box 7-5-3-308">
              <controlPr defaultSize="0" autoFill="0" autoLine="0" autoPict="0">
                <anchor moveWithCells="1">
                  <from>
                    <xdr:col>10</xdr:col>
                    <xdr:colOff>97971</xdr:colOff>
                    <xdr:row>151</xdr:row>
                    <xdr:rowOff>0</xdr:rowOff>
                  </from>
                  <to>
                    <xdr:col>11</xdr:col>
                    <xdr:colOff>152400</xdr:colOff>
                    <xdr:row>152</xdr:row>
                    <xdr:rowOff>38100</xdr:rowOff>
                  </to>
                </anchor>
              </controlPr>
            </control>
          </mc:Choice>
        </mc:AlternateContent>
        <mc:AlternateContent xmlns:mc="http://schemas.openxmlformats.org/markup-compatibility/2006">
          <mc:Choice Requires="x14">
            <control shapeId="12693" r:id="rId28" name="Check Box 7-5-3-309">
              <controlPr defaultSize="0" autoFill="0" autoLine="0" autoPict="0">
                <anchor moveWithCells="1">
                  <from>
                    <xdr:col>10</xdr:col>
                    <xdr:colOff>97971</xdr:colOff>
                    <xdr:row>153</xdr:row>
                    <xdr:rowOff>5443</xdr:rowOff>
                  </from>
                  <to>
                    <xdr:col>11</xdr:col>
                    <xdr:colOff>152400</xdr:colOff>
                    <xdr:row>154</xdr:row>
                    <xdr:rowOff>0</xdr:rowOff>
                  </to>
                </anchor>
              </controlPr>
            </control>
          </mc:Choice>
        </mc:AlternateContent>
        <mc:AlternateContent xmlns:mc="http://schemas.openxmlformats.org/markup-compatibility/2006">
          <mc:Choice Requires="x14">
            <control shapeId="12694" r:id="rId29" name="Check Box 7-5-3-310">
              <controlPr defaultSize="0" autoFill="0" autoLine="0" autoPict="0">
                <anchor moveWithCells="1">
                  <from>
                    <xdr:col>10</xdr:col>
                    <xdr:colOff>97971</xdr:colOff>
                    <xdr:row>154</xdr:row>
                    <xdr:rowOff>5443</xdr:rowOff>
                  </from>
                  <to>
                    <xdr:col>11</xdr:col>
                    <xdr:colOff>152400</xdr:colOff>
                    <xdr:row>155</xdr:row>
                    <xdr:rowOff>0</xdr:rowOff>
                  </to>
                </anchor>
              </controlPr>
            </control>
          </mc:Choice>
        </mc:AlternateContent>
        <mc:AlternateContent xmlns:mc="http://schemas.openxmlformats.org/markup-compatibility/2006">
          <mc:Choice Requires="x14">
            <control shapeId="12695" r:id="rId30" name="Group Box 7-6-1">
              <controlPr defaultSize="0" autoFill="0" autoPict="0">
                <anchor moveWithCells="1">
                  <from>
                    <xdr:col>13</xdr:col>
                    <xdr:colOff>21771</xdr:colOff>
                    <xdr:row>157</xdr:row>
                    <xdr:rowOff>130629</xdr:rowOff>
                  </from>
                  <to>
                    <xdr:col>21</xdr:col>
                    <xdr:colOff>21771</xdr:colOff>
                    <xdr:row>162</xdr:row>
                    <xdr:rowOff>43543</xdr:rowOff>
                  </to>
                </anchor>
              </controlPr>
            </control>
          </mc:Choice>
        </mc:AlternateContent>
        <mc:AlternateContent xmlns:mc="http://schemas.openxmlformats.org/markup-compatibility/2006">
          <mc:Choice Requires="x14">
            <control shapeId="12696" r:id="rId31" name="7-6-1_1">
              <controlPr defaultSize="0" autoFill="0" autoLine="0" autoPict="0">
                <anchor moveWithCells="1">
                  <from>
                    <xdr:col>13</xdr:col>
                    <xdr:colOff>97971</xdr:colOff>
                    <xdr:row>158</xdr:row>
                    <xdr:rowOff>21771</xdr:rowOff>
                  </from>
                  <to>
                    <xdr:col>14</xdr:col>
                    <xdr:colOff>130629</xdr:colOff>
                    <xdr:row>159</xdr:row>
                    <xdr:rowOff>0</xdr:rowOff>
                  </to>
                </anchor>
              </controlPr>
            </control>
          </mc:Choice>
        </mc:AlternateContent>
        <mc:AlternateContent xmlns:mc="http://schemas.openxmlformats.org/markup-compatibility/2006">
          <mc:Choice Requires="x14">
            <control shapeId="12699" r:id="rId32" name="Check Box 7-6-2-01">
              <controlPr defaultSize="0" autoFill="0" autoLine="0" autoPict="0">
                <anchor moveWithCells="1">
                  <from>
                    <xdr:col>13</xdr:col>
                    <xdr:colOff>97971</xdr:colOff>
                    <xdr:row>162</xdr:row>
                    <xdr:rowOff>21771</xdr:rowOff>
                  </from>
                  <to>
                    <xdr:col>15</xdr:col>
                    <xdr:colOff>21771</xdr:colOff>
                    <xdr:row>163</xdr:row>
                    <xdr:rowOff>0</xdr:rowOff>
                  </to>
                </anchor>
              </controlPr>
            </control>
          </mc:Choice>
        </mc:AlternateContent>
        <mc:AlternateContent xmlns:mc="http://schemas.openxmlformats.org/markup-compatibility/2006">
          <mc:Choice Requires="x14">
            <control shapeId="12700" r:id="rId33" name="Check Box 7-6-2-02">
              <controlPr defaultSize="0" autoFill="0" autoLine="0" autoPict="0">
                <anchor moveWithCells="1">
                  <from>
                    <xdr:col>13</xdr:col>
                    <xdr:colOff>97971</xdr:colOff>
                    <xdr:row>162</xdr:row>
                    <xdr:rowOff>228600</xdr:rowOff>
                  </from>
                  <to>
                    <xdr:col>15</xdr:col>
                    <xdr:colOff>21771</xdr:colOff>
                    <xdr:row>164</xdr:row>
                    <xdr:rowOff>21771</xdr:rowOff>
                  </to>
                </anchor>
              </controlPr>
            </control>
          </mc:Choice>
        </mc:AlternateContent>
        <mc:AlternateContent xmlns:mc="http://schemas.openxmlformats.org/markup-compatibility/2006">
          <mc:Choice Requires="x14">
            <control shapeId="12701" r:id="rId34" name="Check Box 7-6-2-06">
              <controlPr defaultSize="0" autoFill="0" autoLine="0" autoPict="0">
                <anchor moveWithCells="1">
                  <from>
                    <xdr:col>13</xdr:col>
                    <xdr:colOff>97971</xdr:colOff>
                    <xdr:row>168</xdr:row>
                    <xdr:rowOff>59871</xdr:rowOff>
                  </from>
                  <to>
                    <xdr:col>15</xdr:col>
                    <xdr:colOff>21771</xdr:colOff>
                    <xdr:row>169</xdr:row>
                    <xdr:rowOff>21771</xdr:rowOff>
                  </to>
                </anchor>
              </controlPr>
            </control>
          </mc:Choice>
        </mc:AlternateContent>
        <mc:AlternateContent xmlns:mc="http://schemas.openxmlformats.org/markup-compatibility/2006">
          <mc:Choice Requires="x14">
            <control shapeId="12702" r:id="rId35" name="Check Box 7-6-2-07">
              <controlPr defaultSize="0" autoFill="0" autoLine="0" autoPict="0">
                <anchor moveWithCells="1">
                  <from>
                    <xdr:col>13</xdr:col>
                    <xdr:colOff>97971</xdr:colOff>
                    <xdr:row>169</xdr:row>
                    <xdr:rowOff>59871</xdr:rowOff>
                  </from>
                  <to>
                    <xdr:col>15</xdr:col>
                    <xdr:colOff>16329</xdr:colOff>
                    <xdr:row>170</xdr:row>
                    <xdr:rowOff>16329</xdr:rowOff>
                  </to>
                </anchor>
              </controlPr>
            </control>
          </mc:Choice>
        </mc:AlternateContent>
        <mc:AlternateContent xmlns:mc="http://schemas.openxmlformats.org/markup-compatibility/2006">
          <mc:Choice Requires="x14">
            <control shapeId="12703" r:id="rId36" name="Check Box 7-6-2-08">
              <controlPr defaultSize="0" autoFill="0" autoLine="0" autoPict="0">
                <anchor moveWithCells="1">
                  <from>
                    <xdr:col>13</xdr:col>
                    <xdr:colOff>97971</xdr:colOff>
                    <xdr:row>170</xdr:row>
                    <xdr:rowOff>59871</xdr:rowOff>
                  </from>
                  <to>
                    <xdr:col>15</xdr:col>
                    <xdr:colOff>16329</xdr:colOff>
                    <xdr:row>171</xdr:row>
                    <xdr:rowOff>16329</xdr:rowOff>
                  </to>
                </anchor>
              </controlPr>
            </control>
          </mc:Choice>
        </mc:AlternateContent>
        <mc:AlternateContent xmlns:mc="http://schemas.openxmlformats.org/markup-compatibility/2006">
          <mc:Choice Requires="x14">
            <control shapeId="12704" r:id="rId37" name="Check Box 7-6-2-09">
              <controlPr defaultSize="0" autoFill="0" autoLine="0" autoPict="0">
                <anchor moveWithCells="1">
                  <from>
                    <xdr:col>13</xdr:col>
                    <xdr:colOff>97971</xdr:colOff>
                    <xdr:row>171</xdr:row>
                    <xdr:rowOff>38100</xdr:rowOff>
                  </from>
                  <to>
                    <xdr:col>15</xdr:col>
                    <xdr:colOff>16329</xdr:colOff>
                    <xdr:row>172</xdr:row>
                    <xdr:rowOff>0</xdr:rowOff>
                  </to>
                </anchor>
              </controlPr>
            </control>
          </mc:Choice>
        </mc:AlternateContent>
        <mc:AlternateContent xmlns:mc="http://schemas.openxmlformats.org/markup-compatibility/2006">
          <mc:Choice Requires="x14">
            <control shapeId="12705" r:id="rId38" name="Check Box 7-6-2-10">
              <controlPr defaultSize="0" autoFill="0" autoLine="0" autoPict="0">
                <anchor moveWithCells="1">
                  <from>
                    <xdr:col>13</xdr:col>
                    <xdr:colOff>97971</xdr:colOff>
                    <xdr:row>172</xdr:row>
                    <xdr:rowOff>21771</xdr:rowOff>
                  </from>
                  <to>
                    <xdr:col>15</xdr:col>
                    <xdr:colOff>16329</xdr:colOff>
                    <xdr:row>173</xdr:row>
                    <xdr:rowOff>0</xdr:rowOff>
                  </to>
                </anchor>
              </controlPr>
            </control>
          </mc:Choice>
        </mc:AlternateContent>
        <mc:AlternateContent xmlns:mc="http://schemas.openxmlformats.org/markup-compatibility/2006">
          <mc:Choice Requires="x14">
            <control shapeId="12706" r:id="rId39" name="Check Box 7-6-2-11">
              <controlPr defaultSize="0" autoFill="0" autoLine="0" autoPict="0">
                <anchor moveWithCells="1">
                  <from>
                    <xdr:col>13</xdr:col>
                    <xdr:colOff>97971</xdr:colOff>
                    <xdr:row>173</xdr:row>
                    <xdr:rowOff>0</xdr:rowOff>
                  </from>
                  <to>
                    <xdr:col>15</xdr:col>
                    <xdr:colOff>16329</xdr:colOff>
                    <xdr:row>174</xdr:row>
                    <xdr:rowOff>16329</xdr:rowOff>
                  </to>
                </anchor>
              </controlPr>
            </control>
          </mc:Choice>
        </mc:AlternateContent>
        <mc:AlternateContent xmlns:mc="http://schemas.openxmlformats.org/markup-compatibility/2006">
          <mc:Choice Requires="x14">
            <control shapeId="12707" r:id="rId40" name="Check Box 7-6-2-12">
              <controlPr defaultSize="0" autoFill="0" autoLine="0" autoPict="0">
                <anchor moveWithCells="1">
                  <from>
                    <xdr:col>13</xdr:col>
                    <xdr:colOff>97971</xdr:colOff>
                    <xdr:row>175</xdr:row>
                    <xdr:rowOff>38100</xdr:rowOff>
                  </from>
                  <to>
                    <xdr:col>15</xdr:col>
                    <xdr:colOff>21771</xdr:colOff>
                    <xdr:row>176</xdr:row>
                    <xdr:rowOff>0</xdr:rowOff>
                  </to>
                </anchor>
              </controlPr>
            </control>
          </mc:Choice>
        </mc:AlternateContent>
        <mc:AlternateContent xmlns:mc="http://schemas.openxmlformats.org/markup-compatibility/2006">
          <mc:Choice Requires="x14">
            <control shapeId="12708" r:id="rId41" name="Check Box 7-6-2-13">
              <controlPr defaultSize="0" autoFill="0" autoLine="0" autoPict="0">
                <anchor moveWithCells="1">
                  <from>
                    <xdr:col>13</xdr:col>
                    <xdr:colOff>97971</xdr:colOff>
                    <xdr:row>176</xdr:row>
                    <xdr:rowOff>21771</xdr:rowOff>
                  </from>
                  <to>
                    <xdr:col>15</xdr:col>
                    <xdr:colOff>16329</xdr:colOff>
                    <xdr:row>177</xdr:row>
                    <xdr:rowOff>0</xdr:rowOff>
                  </to>
                </anchor>
              </controlPr>
            </control>
          </mc:Choice>
        </mc:AlternateContent>
        <mc:AlternateContent xmlns:mc="http://schemas.openxmlformats.org/markup-compatibility/2006">
          <mc:Choice Requires="x14">
            <control shapeId="12709" r:id="rId42" name="7-6-1_2">
              <controlPr defaultSize="0" autoFill="0" autoLine="0" autoPict="0">
                <anchor moveWithCells="1">
                  <from>
                    <xdr:col>13</xdr:col>
                    <xdr:colOff>97971</xdr:colOff>
                    <xdr:row>159</xdr:row>
                    <xdr:rowOff>21771</xdr:rowOff>
                  </from>
                  <to>
                    <xdr:col>14</xdr:col>
                    <xdr:colOff>130629</xdr:colOff>
                    <xdr:row>160</xdr:row>
                    <xdr:rowOff>0</xdr:rowOff>
                  </to>
                </anchor>
              </controlPr>
            </control>
          </mc:Choice>
        </mc:AlternateContent>
        <mc:AlternateContent xmlns:mc="http://schemas.openxmlformats.org/markup-compatibility/2006">
          <mc:Choice Requires="x14">
            <control shapeId="12710" r:id="rId43" name="7-6-1_3">
              <controlPr defaultSize="0" autoFill="0" autoLine="0" autoPict="0">
                <anchor moveWithCells="1">
                  <from>
                    <xdr:col>13</xdr:col>
                    <xdr:colOff>97971</xdr:colOff>
                    <xdr:row>160</xdr:row>
                    <xdr:rowOff>21771</xdr:rowOff>
                  </from>
                  <to>
                    <xdr:col>14</xdr:col>
                    <xdr:colOff>130629</xdr:colOff>
                    <xdr:row>161</xdr:row>
                    <xdr:rowOff>21771</xdr:rowOff>
                  </to>
                </anchor>
              </controlPr>
            </control>
          </mc:Choice>
        </mc:AlternateContent>
        <mc:AlternateContent xmlns:mc="http://schemas.openxmlformats.org/markup-compatibility/2006">
          <mc:Choice Requires="x14">
            <control shapeId="12711" r:id="rId44" name="7-6-1_4">
              <controlPr defaultSize="0" autoFill="0" autoLine="0" autoPict="0">
                <anchor moveWithCells="1">
                  <from>
                    <xdr:col>13</xdr:col>
                    <xdr:colOff>97971</xdr:colOff>
                    <xdr:row>161</xdr:row>
                    <xdr:rowOff>21771</xdr:rowOff>
                  </from>
                  <to>
                    <xdr:col>14</xdr:col>
                    <xdr:colOff>130629</xdr:colOff>
                    <xdr:row>162</xdr:row>
                    <xdr:rowOff>0</xdr:rowOff>
                  </to>
                </anchor>
              </controlPr>
            </control>
          </mc:Choice>
        </mc:AlternateContent>
        <mc:AlternateContent xmlns:mc="http://schemas.openxmlformats.org/markup-compatibility/2006">
          <mc:Choice Requires="x14">
            <control shapeId="12712" r:id="rId45" name="Check Box 7-6-2-03">
              <controlPr defaultSize="0" autoFill="0" autoLine="0" autoPict="0">
                <anchor moveWithCells="1">
                  <from>
                    <xdr:col>13</xdr:col>
                    <xdr:colOff>97971</xdr:colOff>
                    <xdr:row>165</xdr:row>
                    <xdr:rowOff>21771</xdr:rowOff>
                  </from>
                  <to>
                    <xdr:col>15</xdr:col>
                    <xdr:colOff>21771</xdr:colOff>
                    <xdr:row>166</xdr:row>
                    <xdr:rowOff>0</xdr:rowOff>
                  </to>
                </anchor>
              </controlPr>
            </control>
          </mc:Choice>
        </mc:AlternateContent>
        <mc:AlternateContent xmlns:mc="http://schemas.openxmlformats.org/markup-compatibility/2006">
          <mc:Choice Requires="x14">
            <control shapeId="12713" r:id="rId46" name="Check Box 7-6-2-04">
              <controlPr defaultSize="0" autoFill="0" autoLine="0" autoPict="0">
                <anchor moveWithCells="1">
                  <from>
                    <xdr:col>13</xdr:col>
                    <xdr:colOff>97971</xdr:colOff>
                    <xdr:row>166</xdr:row>
                    <xdr:rowOff>32657</xdr:rowOff>
                  </from>
                  <to>
                    <xdr:col>15</xdr:col>
                    <xdr:colOff>21771</xdr:colOff>
                    <xdr:row>167</xdr:row>
                    <xdr:rowOff>21771</xdr:rowOff>
                  </to>
                </anchor>
              </controlPr>
            </control>
          </mc:Choice>
        </mc:AlternateContent>
        <mc:AlternateContent xmlns:mc="http://schemas.openxmlformats.org/markup-compatibility/2006">
          <mc:Choice Requires="x14">
            <control shapeId="12714" r:id="rId47" name="Check Box 7-6-2-05">
              <controlPr defaultSize="0" autoFill="0" autoLine="0" autoPict="0">
                <anchor moveWithCells="1">
                  <from>
                    <xdr:col>13</xdr:col>
                    <xdr:colOff>97971</xdr:colOff>
                    <xdr:row>167</xdr:row>
                    <xdr:rowOff>43543</xdr:rowOff>
                  </from>
                  <to>
                    <xdr:col>15</xdr:col>
                    <xdr:colOff>21771</xdr:colOff>
                    <xdr:row>168</xdr:row>
                    <xdr:rowOff>21771</xdr:rowOff>
                  </to>
                </anchor>
              </controlPr>
            </control>
          </mc:Choice>
        </mc:AlternateContent>
        <mc:AlternateContent xmlns:mc="http://schemas.openxmlformats.org/markup-compatibility/2006">
          <mc:Choice Requires="x14">
            <control shapeId="12716" r:id="rId48" name="Group Box 7-6-3">
              <controlPr defaultSize="0" autoFill="0" autoPict="0">
                <anchor moveWithCells="1">
                  <from>
                    <xdr:col>13</xdr:col>
                    <xdr:colOff>21771</xdr:colOff>
                    <xdr:row>177</xdr:row>
                    <xdr:rowOff>38100</xdr:rowOff>
                  </from>
                  <to>
                    <xdr:col>29</xdr:col>
                    <xdr:colOff>0</xdr:colOff>
                    <xdr:row>177</xdr:row>
                    <xdr:rowOff>473529</xdr:rowOff>
                  </to>
                </anchor>
              </controlPr>
            </control>
          </mc:Choice>
        </mc:AlternateContent>
        <mc:AlternateContent xmlns:mc="http://schemas.openxmlformats.org/markup-compatibility/2006">
          <mc:Choice Requires="x14">
            <control shapeId="12717" r:id="rId49" name="7-6-3_1">
              <controlPr defaultSize="0" autoFill="0" autoLine="0" autoPict="0">
                <anchor moveWithCells="1">
                  <from>
                    <xdr:col>13</xdr:col>
                    <xdr:colOff>97971</xdr:colOff>
                    <xdr:row>177</xdr:row>
                    <xdr:rowOff>157843</xdr:rowOff>
                  </from>
                  <to>
                    <xdr:col>15</xdr:col>
                    <xdr:colOff>0</xdr:colOff>
                    <xdr:row>177</xdr:row>
                    <xdr:rowOff>397329</xdr:rowOff>
                  </to>
                </anchor>
              </controlPr>
            </control>
          </mc:Choice>
        </mc:AlternateContent>
        <mc:AlternateContent xmlns:mc="http://schemas.openxmlformats.org/markup-compatibility/2006">
          <mc:Choice Requires="x14">
            <control shapeId="12718" r:id="rId50" name="7-6-3_2">
              <controlPr defaultSize="0" autoFill="0" autoLine="0" autoPict="0">
                <anchor moveWithCells="1">
                  <from>
                    <xdr:col>18</xdr:col>
                    <xdr:colOff>114300</xdr:colOff>
                    <xdr:row>177</xdr:row>
                    <xdr:rowOff>157843</xdr:rowOff>
                  </from>
                  <to>
                    <xdr:col>20</xdr:col>
                    <xdr:colOff>21771</xdr:colOff>
                    <xdr:row>177</xdr:row>
                    <xdr:rowOff>397329</xdr:rowOff>
                  </to>
                </anchor>
              </controlPr>
            </control>
          </mc:Choice>
        </mc:AlternateContent>
        <mc:AlternateContent xmlns:mc="http://schemas.openxmlformats.org/markup-compatibility/2006">
          <mc:Choice Requires="x14">
            <control shapeId="12719" r:id="rId51" name="7-6-3_3">
              <controlPr defaultSize="0" autoFill="0" autoLine="0" autoPict="0">
                <anchor moveWithCells="1">
                  <from>
                    <xdr:col>23</xdr:col>
                    <xdr:colOff>114300</xdr:colOff>
                    <xdr:row>177</xdr:row>
                    <xdr:rowOff>157843</xdr:rowOff>
                  </from>
                  <to>
                    <xdr:col>25</xdr:col>
                    <xdr:colOff>21771</xdr:colOff>
                    <xdr:row>177</xdr:row>
                    <xdr:rowOff>397329</xdr:rowOff>
                  </to>
                </anchor>
              </controlPr>
            </control>
          </mc:Choice>
        </mc:AlternateContent>
        <mc:AlternateContent xmlns:mc="http://schemas.openxmlformats.org/markup-compatibility/2006">
          <mc:Choice Requires="x14">
            <control shapeId="12720" r:id="rId52" name="Group Box 7-7-3">
              <controlPr defaultSize="0" autoFill="0" autoPict="0">
                <anchor moveWithCells="1">
                  <from>
                    <xdr:col>23</xdr:col>
                    <xdr:colOff>38100</xdr:colOff>
                    <xdr:row>186</xdr:row>
                    <xdr:rowOff>517071</xdr:rowOff>
                  </from>
                  <to>
                    <xdr:col>30</xdr:col>
                    <xdr:colOff>21771</xdr:colOff>
                    <xdr:row>188</xdr:row>
                    <xdr:rowOff>76200</xdr:rowOff>
                  </to>
                </anchor>
              </controlPr>
            </control>
          </mc:Choice>
        </mc:AlternateContent>
        <mc:AlternateContent xmlns:mc="http://schemas.openxmlformats.org/markup-compatibility/2006">
          <mc:Choice Requires="x14">
            <control shapeId="12721" r:id="rId53" name="7-7-3_1">
              <controlPr defaultSize="0" autoFill="0" autoLine="0" autoPict="0">
                <anchor moveWithCells="1">
                  <from>
                    <xdr:col>23</xdr:col>
                    <xdr:colOff>97971</xdr:colOff>
                    <xdr:row>187</xdr:row>
                    <xdr:rowOff>59871</xdr:rowOff>
                  </from>
                  <to>
                    <xdr:col>25</xdr:col>
                    <xdr:colOff>0</xdr:colOff>
                    <xdr:row>187</xdr:row>
                    <xdr:rowOff>283029</xdr:rowOff>
                  </to>
                </anchor>
              </controlPr>
            </control>
          </mc:Choice>
        </mc:AlternateContent>
        <mc:AlternateContent xmlns:mc="http://schemas.openxmlformats.org/markup-compatibility/2006">
          <mc:Choice Requires="x14">
            <control shapeId="12722" r:id="rId54" name="7-7-3_2">
              <controlPr defaultSize="0" autoFill="0" autoLine="0" autoPict="0">
                <anchor moveWithCells="1">
                  <from>
                    <xdr:col>27</xdr:col>
                    <xdr:colOff>108857</xdr:colOff>
                    <xdr:row>187</xdr:row>
                    <xdr:rowOff>43543</xdr:rowOff>
                  </from>
                  <to>
                    <xdr:col>29</xdr:col>
                    <xdr:colOff>21771</xdr:colOff>
                    <xdr:row>187</xdr:row>
                    <xdr:rowOff>288471</xdr:rowOff>
                  </to>
                </anchor>
              </controlPr>
            </control>
          </mc:Choice>
        </mc:AlternateContent>
        <mc:AlternateContent xmlns:mc="http://schemas.openxmlformats.org/markup-compatibility/2006">
          <mc:Choice Requires="x14">
            <control shapeId="12723" r:id="rId55" name="Check Box 7-7-3-21">
              <controlPr defaultSize="0" autoFill="0" autoLine="0" autoPict="0">
                <anchor moveWithCells="1">
                  <from>
                    <xdr:col>23</xdr:col>
                    <xdr:colOff>97971</xdr:colOff>
                    <xdr:row>189</xdr:row>
                    <xdr:rowOff>0</xdr:rowOff>
                  </from>
                  <to>
                    <xdr:col>25</xdr:col>
                    <xdr:colOff>21771</xdr:colOff>
                    <xdr:row>190</xdr:row>
                    <xdr:rowOff>0</xdr:rowOff>
                  </to>
                </anchor>
              </controlPr>
            </control>
          </mc:Choice>
        </mc:AlternateContent>
        <mc:AlternateContent xmlns:mc="http://schemas.openxmlformats.org/markup-compatibility/2006">
          <mc:Choice Requires="x14">
            <control shapeId="12724" r:id="rId56" name="Check Box 7-7-3-22">
              <controlPr defaultSize="0" autoFill="0" autoLine="0" autoPict="0">
                <anchor moveWithCells="1">
                  <from>
                    <xdr:col>23</xdr:col>
                    <xdr:colOff>97971</xdr:colOff>
                    <xdr:row>190</xdr:row>
                    <xdr:rowOff>0</xdr:rowOff>
                  </from>
                  <to>
                    <xdr:col>25</xdr:col>
                    <xdr:colOff>21771</xdr:colOff>
                    <xdr:row>191</xdr:row>
                    <xdr:rowOff>0</xdr:rowOff>
                  </to>
                </anchor>
              </controlPr>
            </control>
          </mc:Choice>
        </mc:AlternateContent>
        <mc:AlternateContent xmlns:mc="http://schemas.openxmlformats.org/markup-compatibility/2006">
          <mc:Choice Requires="x14">
            <control shapeId="12725" r:id="rId57" name="Check Box 7-7-3-23">
              <controlPr defaultSize="0" autoFill="0" autoLine="0" autoPict="0">
                <anchor moveWithCells="1">
                  <from>
                    <xdr:col>23</xdr:col>
                    <xdr:colOff>97971</xdr:colOff>
                    <xdr:row>191</xdr:row>
                    <xdr:rowOff>5443</xdr:rowOff>
                  </from>
                  <to>
                    <xdr:col>25</xdr:col>
                    <xdr:colOff>21771</xdr:colOff>
                    <xdr:row>192</xdr:row>
                    <xdr:rowOff>0</xdr:rowOff>
                  </to>
                </anchor>
              </controlPr>
            </control>
          </mc:Choice>
        </mc:AlternateContent>
        <mc:AlternateContent xmlns:mc="http://schemas.openxmlformats.org/markup-compatibility/2006">
          <mc:Choice Requires="x14">
            <control shapeId="12726" r:id="rId58" name="Check Box 7-7-3-24">
              <controlPr defaultSize="0" autoFill="0" autoLine="0" autoPict="0">
                <anchor moveWithCells="1">
                  <from>
                    <xdr:col>23</xdr:col>
                    <xdr:colOff>97971</xdr:colOff>
                    <xdr:row>192</xdr:row>
                    <xdr:rowOff>21771</xdr:rowOff>
                  </from>
                  <to>
                    <xdr:col>25</xdr:col>
                    <xdr:colOff>21771</xdr:colOff>
                    <xdr:row>193</xdr:row>
                    <xdr:rowOff>0</xdr:rowOff>
                  </to>
                </anchor>
              </controlPr>
            </control>
          </mc:Choice>
        </mc:AlternateContent>
        <mc:AlternateContent xmlns:mc="http://schemas.openxmlformats.org/markup-compatibility/2006">
          <mc:Choice Requires="x14">
            <control shapeId="12727" r:id="rId59" name="Group Box 7-3-3">
              <controlPr defaultSize="0" autoFill="0" autoPict="0">
                <anchor moveWithCells="1">
                  <from>
                    <xdr:col>15</xdr:col>
                    <xdr:colOff>38100</xdr:colOff>
                    <xdr:row>68</xdr:row>
                    <xdr:rowOff>288471</xdr:rowOff>
                  </from>
                  <to>
                    <xdr:col>39</xdr:col>
                    <xdr:colOff>0</xdr:colOff>
                    <xdr:row>71</xdr:row>
                    <xdr:rowOff>0</xdr:rowOff>
                  </to>
                </anchor>
              </controlPr>
            </control>
          </mc:Choice>
        </mc:AlternateContent>
        <mc:AlternateContent xmlns:mc="http://schemas.openxmlformats.org/markup-compatibility/2006">
          <mc:Choice Requires="x14">
            <control shapeId="12728" r:id="rId60" name="7-3-3_1">
              <controlPr defaultSize="0" autoFill="0" autoLine="0" autoPict="0">
                <anchor moveWithCells="1">
                  <from>
                    <xdr:col>15</xdr:col>
                    <xdr:colOff>136071</xdr:colOff>
                    <xdr:row>69</xdr:row>
                    <xdr:rowOff>59871</xdr:rowOff>
                  </from>
                  <to>
                    <xdr:col>17</xdr:col>
                    <xdr:colOff>21771</xdr:colOff>
                    <xdr:row>69</xdr:row>
                    <xdr:rowOff>326571</xdr:rowOff>
                  </to>
                </anchor>
              </controlPr>
            </control>
          </mc:Choice>
        </mc:AlternateContent>
        <mc:AlternateContent xmlns:mc="http://schemas.openxmlformats.org/markup-compatibility/2006">
          <mc:Choice Requires="x14">
            <control shapeId="12729" r:id="rId61" name="7-3-3_2">
              <controlPr defaultSize="0" autoFill="0" autoLine="0" autoPict="0">
                <anchor moveWithCells="1">
                  <from>
                    <xdr:col>21</xdr:col>
                    <xdr:colOff>97971</xdr:colOff>
                    <xdr:row>69</xdr:row>
                    <xdr:rowOff>59871</xdr:rowOff>
                  </from>
                  <to>
                    <xdr:col>23</xdr:col>
                    <xdr:colOff>0</xdr:colOff>
                    <xdr:row>69</xdr:row>
                    <xdr:rowOff>326571</xdr:rowOff>
                  </to>
                </anchor>
              </controlPr>
            </control>
          </mc:Choice>
        </mc:AlternateContent>
        <mc:AlternateContent xmlns:mc="http://schemas.openxmlformats.org/markup-compatibility/2006">
          <mc:Choice Requires="x14">
            <control shapeId="12730" r:id="rId62" name="7-3-3_3">
              <controlPr defaultSize="0" autoFill="0" autoLine="0" autoPict="0">
                <anchor moveWithCells="1">
                  <from>
                    <xdr:col>28</xdr:col>
                    <xdr:colOff>38100</xdr:colOff>
                    <xdr:row>69</xdr:row>
                    <xdr:rowOff>59871</xdr:rowOff>
                  </from>
                  <to>
                    <xdr:col>29</xdr:col>
                    <xdr:colOff>97971</xdr:colOff>
                    <xdr:row>69</xdr:row>
                    <xdr:rowOff>326571</xdr:rowOff>
                  </to>
                </anchor>
              </controlPr>
            </control>
          </mc:Choice>
        </mc:AlternateContent>
        <mc:AlternateContent xmlns:mc="http://schemas.openxmlformats.org/markup-compatibility/2006">
          <mc:Choice Requires="x14">
            <control shapeId="12732" r:id="rId63" name="Check Box 7-3-4-1">
              <controlPr defaultSize="0" autoFill="0" autoLine="0" autoPict="0">
                <anchor moveWithCells="1">
                  <from>
                    <xdr:col>15</xdr:col>
                    <xdr:colOff>97971</xdr:colOff>
                    <xdr:row>72</xdr:row>
                    <xdr:rowOff>21771</xdr:rowOff>
                  </from>
                  <to>
                    <xdr:col>16</xdr:col>
                    <xdr:colOff>152400</xdr:colOff>
                    <xdr:row>73</xdr:row>
                    <xdr:rowOff>0</xdr:rowOff>
                  </to>
                </anchor>
              </controlPr>
            </control>
          </mc:Choice>
        </mc:AlternateContent>
        <mc:AlternateContent xmlns:mc="http://schemas.openxmlformats.org/markup-compatibility/2006">
          <mc:Choice Requires="x14">
            <control shapeId="12733" r:id="rId64" name="Check Box 7-3-4-2">
              <controlPr defaultSize="0" autoFill="0" autoLine="0" autoPict="0">
                <anchor moveWithCells="1">
                  <from>
                    <xdr:col>15</xdr:col>
                    <xdr:colOff>97971</xdr:colOff>
                    <xdr:row>73</xdr:row>
                    <xdr:rowOff>21771</xdr:rowOff>
                  </from>
                  <to>
                    <xdr:col>16</xdr:col>
                    <xdr:colOff>152400</xdr:colOff>
                    <xdr:row>74</xdr:row>
                    <xdr:rowOff>0</xdr:rowOff>
                  </to>
                </anchor>
              </controlPr>
            </control>
          </mc:Choice>
        </mc:AlternateContent>
        <mc:AlternateContent xmlns:mc="http://schemas.openxmlformats.org/markup-compatibility/2006">
          <mc:Choice Requires="x14">
            <control shapeId="12734" r:id="rId65" name="Check Box 7-3-4-3">
              <controlPr defaultSize="0" autoFill="0" autoLine="0" autoPict="0">
                <anchor moveWithCells="1">
                  <from>
                    <xdr:col>15</xdr:col>
                    <xdr:colOff>97971</xdr:colOff>
                    <xdr:row>74</xdr:row>
                    <xdr:rowOff>5443</xdr:rowOff>
                  </from>
                  <to>
                    <xdr:col>16</xdr:col>
                    <xdr:colOff>152400</xdr:colOff>
                    <xdr:row>75</xdr:row>
                    <xdr:rowOff>0</xdr:rowOff>
                  </to>
                </anchor>
              </controlPr>
            </control>
          </mc:Choice>
        </mc:AlternateContent>
        <mc:AlternateContent xmlns:mc="http://schemas.openxmlformats.org/markup-compatibility/2006">
          <mc:Choice Requires="x14">
            <control shapeId="12735" r:id="rId66" name="Check Box 7-3-4-5">
              <controlPr defaultSize="0" autoFill="0" autoLine="0" autoPict="0">
                <anchor moveWithCells="1">
                  <from>
                    <xdr:col>15</xdr:col>
                    <xdr:colOff>97971</xdr:colOff>
                    <xdr:row>78</xdr:row>
                    <xdr:rowOff>5443</xdr:rowOff>
                  </from>
                  <to>
                    <xdr:col>16</xdr:col>
                    <xdr:colOff>152400</xdr:colOff>
                    <xdr:row>79</xdr:row>
                    <xdr:rowOff>0</xdr:rowOff>
                  </to>
                </anchor>
              </controlPr>
            </control>
          </mc:Choice>
        </mc:AlternateContent>
        <mc:AlternateContent xmlns:mc="http://schemas.openxmlformats.org/markup-compatibility/2006">
          <mc:Choice Requires="x14">
            <control shapeId="12736" r:id="rId67" name="Check Box 7-3-4-4">
              <controlPr defaultSize="0" autoFill="0" autoLine="0" autoPict="0">
                <anchor moveWithCells="1">
                  <from>
                    <xdr:col>15</xdr:col>
                    <xdr:colOff>97971</xdr:colOff>
                    <xdr:row>74</xdr:row>
                    <xdr:rowOff>234043</xdr:rowOff>
                  </from>
                  <to>
                    <xdr:col>16</xdr:col>
                    <xdr:colOff>152400</xdr:colOff>
                    <xdr:row>76</xdr:row>
                    <xdr:rowOff>38100</xdr:rowOff>
                  </to>
                </anchor>
              </controlPr>
            </control>
          </mc:Choice>
        </mc:AlternateContent>
        <mc:AlternateContent xmlns:mc="http://schemas.openxmlformats.org/markup-compatibility/2006">
          <mc:Choice Requires="x14">
            <control shapeId="12737" r:id="rId68" name="Check Box 7-3-4-61">
              <controlPr defaultSize="0" autoFill="0" autoLine="0" autoPict="0">
                <anchor moveWithCells="1">
                  <from>
                    <xdr:col>15</xdr:col>
                    <xdr:colOff>97971</xdr:colOff>
                    <xdr:row>79</xdr:row>
                    <xdr:rowOff>234043</xdr:rowOff>
                  </from>
                  <to>
                    <xdr:col>16</xdr:col>
                    <xdr:colOff>152400</xdr:colOff>
                    <xdr:row>81</xdr:row>
                    <xdr:rowOff>38100</xdr:rowOff>
                  </to>
                </anchor>
              </controlPr>
            </control>
          </mc:Choice>
        </mc:AlternateContent>
        <mc:AlternateContent xmlns:mc="http://schemas.openxmlformats.org/markup-compatibility/2006">
          <mc:Choice Requires="x14">
            <control shapeId="12738" r:id="rId69" name="Check Box 7-3-4-62">
              <controlPr defaultSize="0" autoFill="0" autoLine="0" autoPict="0">
                <anchor moveWithCells="1">
                  <from>
                    <xdr:col>15</xdr:col>
                    <xdr:colOff>97971</xdr:colOff>
                    <xdr:row>82</xdr:row>
                    <xdr:rowOff>174171</xdr:rowOff>
                  </from>
                  <to>
                    <xdr:col>16</xdr:col>
                    <xdr:colOff>152400</xdr:colOff>
                    <xdr:row>84</xdr:row>
                    <xdr:rowOff>21771</xdr:rowOff>
                  </to>
                </anchor>
              </controlPr>
            </control>
          </mc:Choice>
        </mc:AlternateContent>
        <mc:AlternateContent xmlns:mc="http://schemas.openxmlformats.org/markup-compatibility/2006">
          <mc:Choice Requires="x14">
            <control shapeId="12739" r:id="rId70" name="Check Box 7-3-4-63">
              <controlPr defaultSize="0" autoFill="0" autoLine="0" autoPict="0">
                <anchor moveWithCells="1">
                  <from>
                    <xdr:col>15</xdr:col>
                    <xdr:colOff>97971</xdr:colOff>
                    <xdr:row>85</xdr:row>
                    <xdr:rowOff>21771</xdr:rowOff>
                  </from>
                  <to>
                    <xdr:col>16</xdr:col>
                    <xdr:colOff>152400</xdr:colOff>
                    <xdr:row>86</xdr:row>
                    <xdr:rowOff>21771</xdr:rowOff>
                  </to>
                </anchor>
              </controlPr>
            </control>
          </mc:Choice>
        </mc:AlternateContent>
        <mc:AlternateContent xmlns:mc="http://schemas.openxmlformats.org/markup-compatibility/2006">
          <mc:Choice Requires="x14">
            <control shapeId="12740" r:id="rId71" name="Check Box 7-3-4-7">
              <controlPr defaultSize="0" autoFill="0" autoLine="0" autoPict="0">
                <anchor moveWithCells="1">
                  <from>
                    <xdr:col>15</xdr:col>
                    <xdr:colOff>97971</xdr:colOff>
                    <xdr:row>87</xdr:row>
                    <xdr:rowOff>5443</xdr:rowOff>
                  </from>
                  <to>
                    <xdr:col>16</xdr:col>
                    <xdr:colOff>152400</xdr:colOff>
                    <xdr:row>88</xdr:row>
                    <xdr:rowOff>0</xdr:rowOff>
                  </to>
                </anchor>
              </controlPr>
            </control>
          </mc:Choice>
        </mc:AlternateContent>
        <mc:AlternateContent xmlns:mc="http://schemas.openxmlformats.org/markup-compatibility/2006">
          <mc:Choice Requires="x14">
            <control shapeId="12741" r:id="rId72" name="Check Box 7-4-2-1">
              <controlPr defaultSize="0" autoFill="0" autoLine="0" autoPict="0">
                <anchor moveWithCells="1">
                  <from>
                    <xdr:col>15</xdr:col>
                    <xdr:colOff>97971</xdr:colOff>
                    <xdr:row>106</xdr:row>
                    <xdr:rowOff>21771</xdr:rowOff>
                  </from>
                  <to>
                    <xdr:col>16</xdr:col>
                    <xdr:colOff>152400</xdr:colOff>
                    <xdr:row>107</xdr:row>
                    <xdr:rowOff>0</xdr:rowOff>
                  </to>
                </anchor>
              </controlPr>
            </control>
          </mc:Choice>
        </mc:AlternateContent>
        <mc:AlternateContent xmlns:mc="http://schemas.openxmlformats.org/markup-compatibility/2006">
          <mc:Choice Requires="x14">
            <control shapeId="12742" r:id="rId73" name="Check Box 7-4-2-2">
              <controlPr defaultSize="0" autoFill="0" autoLine="0" autoPict="0">
                <anchor moveWithCells="1">
                  <from>
                    <xdr:col>15</xdr:col>
                    <xdr:colOff>97971</xdr:colOff>
                    <xdr:row>108</xdr:row>
                    <xdr:rowOff>5443</xdr:rowOff>
                  </from>
                  <to>
                    <xdr:col>16</xdr:col>
                    <xdr:colOff>152400</xdr:colOff>
                    <xdr:row>109</xdr:row>
                    <xdr:rowOff>0</xdr:rowOff>
                  </to>
                </anchor>
              </controlPr>
            </control>
          </mc:Choice>
        </mc:AlternateContent>
        <mc:AlternateContent xmlns:mc="http://schemas.openxmlformats.org/markup-compatibility/2006">
          <mc:Choice Requires="x14">
            <control shapeId="12743" r:id="rId74" name="Check Box 7-4-2-3">
              <controlPr defaultSize="0" autoFill="0" autoLine="0" autoPict="0">
                <anchor moveWithCells="1">
                  <from>
                    <xdr:col>15</xdr:col>
                    <xdr:colOff>97971</xdr:colOff>
                    <xdr:row>116</xdr:row>
                    <xdr:rowOff>5443</xdr:rowOff>
                  </from>
                  <to>
                    <xdr:col>16</xdr:col>
                    <xdr:colOff>136071</xdr:colOff>
                    <xdr:row>117</xdr:row>
                    <xdr:rowOff>0</xdr:rowOff>
                  </to>
                </anchor>
              </controlPr>
            </control>
          </mc:Choice>
        </mc:AlternateContent>
        <mc:AlternateContent xmlns:mc="http://schemas.openxmlformats.org/markup-compatibility/2006">
          <mc:Choice Requires="x14">
            <control shapeId="12744" r:id="rId75" name="Check Box 7-4-2-4">
              <controlPr defaultSize="0" autoFill="0" autoLine="0" autoPict="0">
                <anchor moveWithCells="1">
                  <from>
                    <xdr:col>15</xdr:col>
                    <xdr:colOff>97971</xdr:colOff>
                    <xdr:row>117</xdr:row>
                    <xdr:rowOff>5443</xdr:rowOff>
                  </from>
                  <to>
                    <xdr:col>16</xdr:col>
                    <xdr:colOff>152400</xdr:colOff>
                    <xdr:row>118</xdr:row>
                    <xdr:rowOff>59871</xdr:rowOff>
                  </to>
                </anchor>
              </controlPr>
            </control>
          </mc:Choice>
        </mc:AlternateContent>
        <mc:AlternateContent xmlns:mc="http://schemas.openxmlformats.org/markup-compatibility/2006">
          <mc:Choice Requires="x14">
            <control shapeId="12745" r:id="rId76" name="Group Box 7-12-1">
              <controlPr defaultSize="0" autoFill="0" autoPict="0">
                <anchor moveWithCells="1">
                  <from>
                    <xdr:col>19</xdr:col>
                    <xdr:colOff>76200</xdr:colOff>
                    <xdr:row>280</xdr:row>
                    <xdr:rowOff>174171</xdr:rowOff>
                  </from>
                  <to>
                    <xdr:col>33</xdr:col>
                    <xdr:colOff>97971</xdr:colOff>
                    <xdr:row>283</xdr:row>
                    <xdr:rowOff>261257</xdr:rowOff>
                  </to>
                </anchor>
              </controlPr>
            </control>
          </mc:Choice>
        </mc:AlternateContent>
        <mc:AlternateContent xmlns:mc="http://schemas.openxmlformats.org/markup-compatibility/2006">
          <mc:Choice Requires="x14">
            <control shapeId="12746" r:id="rId77" name="7-12-1_1">
              <controlPr defaultSize="0" autoFill="0" autoLine="0" autoPict="0">
                <anchor moveWithCells="1">
                  <from>
                    <xdr:col>19</xdr:col>
                    <xdr:colOff>136071</xdr:colOff>
                    <xdr:row>281</xdr:row>
                    <xdr:rowOff>21771</xdr:rowOff>
                  </from>
                  <to>
                    <xdr:col>21</xdr:col>
                    <xdr:colOff>38100</xdr:colOff>
                    <xdr:row>282</xdr:row>
                    <xdr:rowOff>0</xdr:rowOff>
                  </to>
                </anchor>
              </controlPr>
            </control>
          </mc:Choice>
        </mc:AlternateContent>
        <mc:AlternateContent xmlns:mc="http://schemas.openxmlformats.org/markup-compatibility/2006">
          <mc:Choice Requires="x14">
            <control shapeId="12747" r:id="rId78" name="7-12-1_2">
              <controlPr defaultSize="0" autoFill="0" autoLine="0" autoPict="0">
                <anchor moveWithCells="1">
                  <from>
                    <xdr:col>19</xdr:col>
                    <xdr:colOff>136071</xdr:colOff>
                    <xdr:row>282</xdr:row>
                    <xdr:rowOff>32657</xdr:rowOff>
                  </from>
                  <to>
                    <xdr:col>21</xdr:col>
                    <xdr:colOff>54429</xdr:colOff>
                    <xdr:row>282</xdr:row>
                    <xdr:rowOff>250371</xdr:rowOff>
                  </to>
                </anchor>
              </controlPr>
            </control>
          </mc:Choice>
        </mc:AlternateContent>
        <mc:AlternateContent xmlns:mc="http://schemas.openxmlformats.org/markup-compatibility/2006">
          <mc:Choice Requires="x14">
            <control shapeId="12748" r:id="rId79" name="Group Box 7-12-2">
              <controlPr defaultSize="0" autoFill="0" autoPict="0">
                <anchor moveWithCells="1">
                  <from>
                    <xdr:col>19</xdr:col>
                    <xdr:colOff>76200</xdr:colOff>
                    <xdr:row>284</xdr:row>
                    <xdr:rowOff>38100</xdr:rowOff>
                  </from>
                  <to>
                    <xdr:col>31</xdr:col>
                    <xdr:colOff>97971</xdr:colOff>
                    <xdr:row>284</xdr:row>
                    <xdr:rowOff>402771</xdr:rowOff>
                  </to>
                </anchor>
              </controlPr>
            </control>
          </mc:Choice>
        </mc:AlternateContent>
        <mc:AlternateContent xmlns:mc="http://schemas.openxmlformats.org/markup-compatibility/2006">
          <mc:Choice Requires="x14">
            <control shapeId="12749" r:id="rId80" name="7-12-2_1">
              <controlPr defaultSize="0" autoFill="0" autoLine="0" autoPict="0">
                <anchor moveWithCells="1">
                  <from>
                    <xdr:col>19</xdr:col>
                    <xdr:colOff>136071</xdr:colOff>
                    <xdr:row>284</xdr:row>
                    <xdr:rowOff>136071</xdr:rowOff>
                  </from>
                  <to>
                    <xdr:col>21</xdr:col>
                    <xdr:colOff>38100</xdr:colOff>
                    <xdr:row>284</xdr:row>
                    <xdr:rowOff>359229</xdr:rowOff>
                  </to>
                </anchor>
              </controlPr>
            </control>
          </mc:Choice>
        </mc:AlternateContent>
        <mc:AlternateContent xmlns:mc="http://schemas.openxmlformats.org/markup-compatibility/2006">
          <mc:Choice Requires="x14">
            <control shapeId="12750" r:id="rId81" name="7-12-2_2">
              <controlPr defaultSize="0" autoFill="0" autoLine="0" autoPict="0">
                <anchor moveWithCells="1">
                  <from>
                    <xdr:col>25</xdr:col>
                    <xdr:colOff>136071</xdr:colOff>
                    <xdr:row>284</xdr:row>
                    <xdr:rowOff>136071</xdr:rowOff>
                  </from>
                  <to>
                    <xdr:col>27</xdr:col>
                    <xdr:colOff>54429</xdr:colOff>
                    <xdr:row>284</xdr:row>
                    <xdr:rowOff>359229</xdr:rowOff>
                  </to>
                </anchor>
              </controlPr>
            </control>
          </mc:Choice>
        </mc:AlternateContent>
        <mc:AlternateContent xmlns:mc="http://schemas.openxmlformats.org/markup-compatibility/2006">
          <mc:Choice Requires="x14">
            <control shapeId="12751" r:id="rId82" name="Group Box 7-12-3">
              <controlPr defaultSize="0" autoFill="0" autoPict="0">
                <anchor moveWithCells="1">
                  <from>
                    <xdr:col>19</xdr:col>
                    <xdr:colOff>76200</xdr:colOff>
                    <xdr:row>285</xdr:row>
                    <xdr:rowOff>38100</xdr:rowOff>
                  </from>
                  <to>
                    <xdr:col>37</xdr:col>
                    <xdr:colOff>119743</xdr:colOff>
                    <xdr:row>285</xdr:row>
                    <xdr:rowOff>397329</xdr:rowOff>
                  </to>
                </anchor>
              </controlPr>
            </control>
          </mc:Choice>
        </mc:AlternateContent>
        <mc:AlternateContent xmlns:mc="http://schemas.openxmlformats.org/markup-compatibility/2006">
          <mc:Choice Requires="x14">
            <control shapeId="12752" r:id="rId83" name="7-12-3_1">
              <controlPr defaultSize="0" autoFill="0" autoLine="0" autoPict="0">
                <anchor moveWithCells="1">
                  <from>
                    <xdr:col>19</xdr:col>
                    <xdr:colOff>136071</xdr:colOff>
                    <xdr:row>285</xdr:row>
                    <xdr:rowOff>136071</xdr:rowOff>
                  </from>
                  <to>
                    <xdr:col>21</xdr:col>
                    <xdr:colOff>38100</xdr:colOff>
                    <xdr:row>285</xdr:row>
                    <xdr:rowOff>359229</xdr:rowOff>
                  </to>
                </anchor>
              </controlPr>
            </control>
          </mc:Choice>
        </mc:AlternateContent>
        <mc:AlternateContent xmlns:mc="http://schemas.openxmlformats.org/markup-compatibility/2006">
          <mc:Choice Requires="x14">
            <control shapeId="12753" r:id="rId84" name="7-12-3_2">
              <controlPr defaultSize="0" autoFill="0" autoLine="0" autoPict="0">
                <anchor moveWithCells="1">
                  <from>
                    <xdr:col>25</xdr:col>
                    <xdr:colOff>136071</xdr:colOff>
                    <xdr:row>285</xdr:row>
                    <xdr:rowOff>136071</xdr:rowOff>
                  </from>
                  <to>
                    <xdr:col>27</xdr:col>
                    <xdr:colOff>54429</xdr:colOff>
                    <xdr:row>285</xdr:row>
                    <xdr:rowOff>359229</xdr:rowOff>
                  </to>
                </anchor>
              </controlPr>
            </control>
          </mc:Choice>
        </mc:AlternateContent>
        <mc:AlternateContent xmlns:mc="http://schemas.openxmlformats.org/markup-compatibility/2006">
          <mc:Choice Requires="x14">
            <control shapeId="12754" r:id="rId85" name="7-12-3_3">
              <controlPr defaultSize="0" autoFill="0" autoLine="0" autoPict="0">
                <anchor moveWithCells="1">
                  <from>
                    <xdr:col>31</xdr:col>
                    <xdr:colOff>119743</xdr:colOff>
                    <xdr:row>285</xdr:row>
                    <xdr:rowOff>136071</xdr:rowOff>
                  </from>
                  <to>
                    <xdr:col>33</xdr:col>
                    <xdr:colOff>38100</xdr:colOff>
                    <xdr:row>285</xdr:row>
                    <xdr:rowOff>359229</xdr:rowOff>
                  </to>
                </anchor>
              </controlPr>
            </control>
          </mc:Choice>
        </mc:AlternateContent>
        <mc:AlternateContent xmlns:mc="http://schemas.openxmlformats.org/markup-compatibility/2006">
          <mc:Choice Requires="x14">
            <control shapeId="12762" r:id="rId86" name="Check Box 7-12-5-1">
              <controlPr defaultSize="0" autoFill="0" autoLine="0" autoPict="0">
                <anchor moveWithCells="1">
                  <from>
                    <xdr:col>19</xdr:col>
                    <xdr:colOff>136071</xdr:colOff>
                    <xdr:row>290</xdr:row>
                    <xdr:rowOff>43543</xdr:rowOff>
                  </from>
                  <to>
                    <xdr:col>21</xdr:col>
                    <xdr:colOff>54429</xdr:colOff>
                    <xdr:row>291</xdr:row>
                    <xdr:rowOff>38100</xdr:rowOff>
                  </to>
                </anchor>
              </controlPr>
            </control>
          </mc:Choice>
        </mc:AlternateContent>
        <mc:AlternateContent xmlns:mc="http://schemas.openxmlformats.org/markup-compatibility/2006">
          <mc:Choice Requires="x14">
            <control shapeId="12763" r:id="rId87" name="Check Box 7-12-5-2">
              <controlPr defaultSize="0" autoFill="0" autoLine="0" autoPict="0">
                <anchor moveWithCells="1">
                  <from>
                    <xdr:col>19</xdr:col>
                    <xdr:colOff>136071</xdr:colOff>
                    <xdr:row>294</xdr:row>
                    <xdr:rowOff>0</xdr:rowOff>
                  </from>
                  <to>
                    <xdr:col>21</xdr:col>
                    <xdr:colOff>54429</xdr:colOff>
                    <xdr:row>295</xdr:row>
                    <xdr:rowOff>0</xdr:rowOff>
                  </to>
                </anchor>
              </controlPr>
            </control>
          </mc:Choice>
        </mc:AlternateContent>
        <mc:AlternateContent xmlns:mc="http://schemas.openxmlformats.org/markup-compatibility/2006">
          <mc:Choice Requires="x14">
            <control shapeId="12764" r:id="rId88" name="Check Box 7-12-5-3">
              <controlPr defaultSize="0" autoFill="0" autoLine="0" autoPict="0">
                <anchor moveWithCells="1">
                  <from>
                    <xdr:col>19</xdr:col>
                    <xdr:colOff>136071</xdr:colOff>
                    <xdr:row>295</xdr:row>
                    <xdr:rowOff>0</xdr:rowOff>
                  </from>
                  <to>
                    <xdr:col>21</xdr:col>
                    <xdr:colOff>54429</xdr:colOff>
                    <xdr:row>296</xdr:row>
                    <xdr:rowOff>0</xdr:rowOff>
                  </to>
                </anchor>
              </controlPr>
            </control>
          </mc:Choice>
        </mc:AlternateContent>
        <mc:AlternateContent xmlns:mc="http://schemas.openxmlformats.org/markup-compatibility/2006">
          <mc:Choice Requires="x14">
            <control shapeId="12765" r:id="rId89" name="Check Box 7-12-5-4">
              <controlPr defaultSize="0" autoFill="0" autoLine="0" autoPict="0">
                <anchor moveWithCells="1">
                  <from>
                    <xdr:col>19</xdr:col>
                    <xdr:colOff>136071</xdr:colOff>
                    <xdr:row>296</xdr:row>
                    <xdr:rowOff>0</xdr:rowOff>
                  </from>
                  <to>
                    <xdr:col>21</xdr:col>
                    <xdr:colOff>54429</xdr:colOff>
                    <xdr:row>297</xdr:row>
                    <xdr:rowOff>0</xdr:rowOff>
                  </to>
                </anchor>
              </controlPr>
            </control>
          </mc:Choice>
        </mc:AlternateContent>
        <mc:AlternateContent xmlns:mc="http://schemas.openxmlformats.org/markup-compatibility/2006">
          <mc:Choice Requires="x14">
            <control shapeId="12766" r:id="rId90" name="Check Box 7-12-5-5">
              <controlPr defaultSize="0" autoFill="0" autoLine="0" autoPict="0">
                <anchor moveWithCells="1">
                  <from>
                    <xdr:col>19</xdr:col>
                    <xdr:colOff>136071</xdr:colOff>
                    <xdr:row>297</xdr:row>
                    <xdr:rowOff>0</xdr:rowOff>
                  </from>
                  <to>
                    <xdr:col>21</xdr:col>
                    <xdr:colOff>54429</xdr:colOff>
                    <xdr:row>298</xdr:row>
                    <xdr:rowOff>0</xdr:rowOff>
                  </to>
                </anchor>
              </controlPr>
            </control>
          </mc:Choice>
        </mc:AlternateContent>
        <mc:AlternateContent xmlns:mc="http://schemas.openxmlformats.org/markup-compatibility/2006">
          <mc:Choice Requires="x14">
            <control shapeId="12767" r:id="rId91" name="Check Box 7-12-5-6">
              <controlPr defaultSize="0" autoFill="0" autoLine="0" autoPict="0">
                <anchor moveWithCells="1">
                  <from>
                    <xdr:col>19</xdr:col>
                    <xdr:colOff>136071</xdr:colOff>
                    <xdr:row>297</xdr:row>
                    <xdr:rowOff>228600</xdr:rowOff>
                  </from>
                  <to>
                    <xdr:col>21</xdr:col>
                    <xdr:colOff>54429</xdr:colOff>
                    <xdr:row>299</xdr:row>
                    <xdr:rowOff>38100</xdr:rowOff>
                  </to>
                </anchor>
              </controlPr>
            </control>
          </mc:Choice>
        </mc:AlternateContent>
        <mc:AlternateContent xmlns:mc="http://schemas.openxmlformats.org/markup-compatibility/2006">
          <mc:Choice Requires="x14">
            <control shapeId="12768" r:id="rId92" name="Check Box 7-12-5-7">
              <controlPr defaultSize="0" autoFill="0" autoLine="0" autoPict="0">
                <anchor moveWithCells="1">
                  <from>
                    <xdr:col>19</xdr:col>
                    <xdr:colOff>136071</xdr:colOff>
                    <xdr:row>300</xdr:row>
                    <xdr:rowOff>5443</xdr:rowOff>
                  </from>
                  <to>
                    <xdr:col>21</xdr:col>
                    <xdr:colOff>54429</xdr:colOff>
                    <xdr:row>301</xdr:row>
                    <xdr:rowOff>21771</xdr:rowOff>
                  </to>
                </anchor>
              </controlPr>
            </control>
          </mc:Choice>
        </mc:AlternateContent>
        <mc:AlternateContent xmlns:mc="http://schemas.openxmlformats.org/markup-compatibility/2006">
          <mc:Choice Requires="x14">
            <control shapeId="12770" r:id="rId93" name="Check Box 7-12-6-1">
              <controlPr defaultSize="0" autoFill="0" autoLine="0" autoPict="0">
                <anchor moveWithCells="1">
                  <from>
                    <xdr:col>19</xdr:col>
                    <xdr:colOff>136071</xdr:colOff>
                    <xdr:row>301</xdr:row>
                    <xdr:rowOff>5443</xdr:rowOff>
                  </from>
                  <to>
                    <xdr:col>21</xdr:col>
                    <xdr:colOff>54429</xdr:colOff>
                    <xdr:row>302</xdr:row>
                    <xdr:rowOff>16329</xdr:rowOff>
                  </to>
                </anchor>
              </controlPr>
            </control>
          </mc:Choice>
        </mc:AlternateContent>
        <mc:AlternateContent xmlns:mc="http://schemas.openxmlformats.org/markup-compatibility/2006">
          <mc:Choice Requires="x14">
            <control shapeId="12771" r:id="rId94" name="Check Box 7-12-6-2">
              <controlPr defaultSize="0" autoFill="0" autoLine="0" autoPict="0">
                <anchor moveWithCells="1">
                  <from>
                    <xdr:col>19</xdr:col>
                    <xdr:colOff>136071</xdr:colOff>
                    <xdr:row>301</xdr:row>
                    <xdr:rowOff>223157</xdr:rowOff>
                  </from>
                  <to>
                    <xdr:col>21</xdr:col>
                    <xdr:colOff>54429</xdr:colOff>
                    <xdr:row>303</xdr:row>
                    <xdr:rowOff>54429</xdr:rowOff>
                  </to>
                </anchor>
              </controlPr>
            </control>
          </mc:Choice>
        </mc:AlternateContent>
        <mc:AlternateContent xmlns:mc="http://schemas.openxmlformats.org/markup-compatibility/2006">
          <mc:Choice Requires="x14">
            <control shapeId="12772" r:id="rId95" name="Check Box 7-12-6-3">
              <controlPr defaultSize="0" autoFill="0" autoLine="0" autoPict="0">
                <anchor moveWithCells="1">
                  <from>
                    <xdr:col>19</xdr:col>
                    <xdr:colOff>136071</xdr:colOff>
                    <xdr:row>303</xdr:row>
                    <xdr:rowOff>185057</xdr:rowOff>
                  </from>
                  <to>
                    <xdr:col>21</xdr:col>
                    <xdr:colOff>54429</xdr:colOff>
                    <xdr:row>305</xdr:row>
                    <xdr:rowOff>0</xdr:rowOff>
                  </to>
                </anchor>
              </controlPr>
            </control>
          </mc:Choice>
        </mc:AlternateContent>
        <mc:AlternateContent xmlns:mc="http://schemas.openxmlformats.org/markup-compatibility/2006">
          <mc:Choice Requires="x14">
            <control shapeId="12773" r:id="rId96" name="Check Box 7-12-7-2">
              <controlPr defaultSize="0" autoFill="0" autoLine="0" autoPict="0">
                <anchor moveWithCells="1">
                  <from>
                    <xdr:col>13</xdr:col>
                    <xdr:colOff>136071</xdr:colOff>
                    <xdr:row>307</xdr:row>
                    <xdr:rowOff>5443</xdr:rowOff>
                  </from>
                  <to>
                    <xdr:col>15</xdr:col>
                    <xdr:colOff>54429</xdr:colOff>
                    <xdr:row>308</xdr:row>
                    <xdr:rowOff>16329</xdr:rowOff>
                  </to>
                </anchor>
              </controlPr>
            </control>
          </mc:Choice>
        </mc:AlternateContent>
        <mc:AlternateContent xmlns:mc="http://schemas.openxmlformats.org/markup-compatibility/2006">
          <mc:Choice Requires="x14">
            <control shapeId="12774" r:id="rId97" name="Check Box 7-12-7-3">
              <controlPr defaultSize="0" autoFill="0" autoLine="0" autoPict="0">
                <anchor moveWithCells="1">
                  <from>
                    <xdr:col>13</xdr:col>
                    <xdr:colOff>136071</xdr:colOff>
                    <xdr:row>308</xdr:row>
                    <xdr:rowOff>5443</xdr:rowOff>
                  </from>
                  <to>
                    <xdr:col>15</xdr:col>
                    <xdr:colOff>54429</xdr:colOff>
                    <xdr:row>309</xdr:row>
                    <xdr:rowOff>21771</xdr:rowOff>
                  </to>
                </anchor>
              </controlPr>
            </control>
          </mc:Choice>
        </mc:AlternateContent>
        <mc:AlternateContent xmlns:mc="http://schemas.openxmlformats.org/markup-compatibility/2006">
          <mc:Choice Requires="x14">
            <control shapeId="12775" r:id="rId98" name="Check Box 7-12-7-71">
              <controlPr defaultSize="0" autoFill="0" autoLine="0" autoPict="0">
                <anchor moveWithCells="1">
                  <from>
                    <xdr:col>23</xdr:col>
                    <xdr:colOff>114300</xdr:colOff>
                    <xdr:row>312</xdr:row>
                    <xdr:rowOff>5443</xdr:rowOff>
                  </from>
                  <to>
                    <xdr:col>25</xdr:col>
                    <xdr:colOff>38100</xdr:colOff>
                    <xdr:row>313</xdr:row>
                    <xdr:rowOff>16329</xdr:rowOff>
                  </to>
                </anchor>
              </controlPr>
            </control>
          </mc:Choice>
        </mc:AlternateContent>
        <mc:AlternateContent xmlns:mc="http://schemas.openxmlformats.org/markup-compatibility/2006">
          <mc:Choice Requires="x14">
            <control shapeId="12776" r:id="rId99" name="Check Box 7-12-7-72">
              <controlPr defaultSize="0" autoFill="0" autoLine="0" autoPict="0">
                <anchor moveWithCells="1">
                  <from>
                    <xdr:col>33</xdr:col>
                    <xdr:colOff>108857</xdr:colOff>
                    <xdr:row>312</xdr:row>
                    <xdr:rowOff>21771</xdr:rowOff>
                  </from>
                  <to>
                    <xdr:col>35</xdr:col>
                    <xdr:colOff>16329</xdr:colOff>
                    <xdr:row>313</xdr:row>
                    <xdr:rowOff>0</xdr:rowOff>
                  </to>
                </anchor>
              </controlPr>
            </control>
          </mc:Choice>
        </mc:AlternateContent>
        <mc:AlternateContent xmlns:mc="http://schemas.openxmlformats.org/markup-compatibility/2006">
          <mc:Choice Requires="x14">
            <control shapeId="12778" r:id="rId100" name="Check Box 7-3-4-8">
              <controlPr defaultSize="0" autoFill="0" autoLine="0" autoPict="0">
                <anchor moveWithCells="1">
                  <from>
                    <xdr:col>15</xdr:col>
                    <xdr:colOff>97971</xdr:colOff>
                    <xdr:row>88</xdr:row>
                    <xdr:rowOff>0</xdr:rowOff>
                  </from>
                  <to>
                    <xdr:col>16</xdr:col>
                    <xdr:colOff>152400</xdr:colOff>
                    <xdr:row>89</xdr:row>
                    <xdr:rowOff>0</xdr:rowOff>
                  </to>
                </anchor>
              </controlPr>
            </control>
          </mc:Choice>
        </mc:AlternateContent>
        <mc:AlternateContent xmlns:mc="http://schemas.openxmlformats.org/markup-compatibility/2006">
          <mc:Choice Requires="x14">
            <control shapeId="12779" r:id="rId101" name="Check Box 7-4-2-5">
              <controlPr defaultSize="0" autoFill="0" autoLine="0" autoPict="0">
                <anchor moveWithCells="1">
                  <from>
                    <xdr:col>15</xdr:col>
                    <xdr:colOff>97971</xdr:colOff>
                    <xdr:row>118</xdr:row>
                    <xdr:rowOff>185057</xdr:rowOff>
                  </from>
                  <to>
                    <xdr:col>16</xdr:col>
                    <xdr:colOff>152400</xdr:colOff>
                    <xdr:row>120</xdr:row>
                    <xdr:rowOff>21771</xdr:rowOff>
                  </to>
                </anchor>
              </controlPr>
            </control>
          </mc:Choice>
        </mc:AlternateContent>
        <mc:AlternateContent xmlns:mc="http://schemas.openxmlformats.org/markup-compatibility/2006">
          <mc:Choice Requires="x14">
            <control shapeId="12780" r:id="rId102" name="Group Box 7-10-1">
              <controlPr defaultSize="0" autoFill="0" autoPict="0">
                <anchor moveWithCells="1">
                  <from>
                    <xdr:col>16</xdr:col>
                    <xdr:colOff>32657</xdr:colOff>
                    <xdr:row>214</xdr:row>
                    <xdr:rowOff>190500</xdr:rowOff>
                  </from>
                  <to>
                    <xdr:col>41</xdr:col>
                    <xdr:colOff>92529</xdr:colOff>
                    <xdr:row>219</xdr:row>
                    <xdr:rowOff>21771</xdr:rowOff>
                  </to>
                </anchor>
              </controlPr>
            </control>
          </mc:Choice>
        </mc:AlternateContent>
        <mc:AlternateContent xmlns:mc="http://schemas.openxmlformats.org/markup-compatibility/2006">
          <mc:Choice Requires="x14">
            <control shapeId="12781" r:id="rId103" name="7-10-1_1">
              <controlPr defaultSize="0" autoFill="0" autoLine="0" autoPict="0">
                <anchor moveWithCells="1">
                  <from>
                    <xdr:col>29</xdr:col>
                    <xdr:colOff>0</xdr:colOff>
                    <xdr:row>215</xdr:row>
                    <xdr:rowOff>21771</xdr:rowOff>
                  </from>
                  <to>
                    <xdr:col>30</xdr:col>
                    <xdr:colOff>92529</xdr:colOff>
                    <xdr:row>216</xdr:row>
                    <xdr:rowOff>16329</xdr:rowOff>
                  </to>
                </anchor>
              </controlPr>
            </control>
          </mc:Choice>
        </mc:AlternateContent>
        <mc:AlternateContent xmlns:mc="http://schemas.openxmlformats.org/markup-compatibility/2006">
          <mc:Choice Requires="x14">
            <control shapeId="12782" r:id="rId104" name="7-10-1_2">
              <controlPr defaultSize="0" autoFill="0" autoLine="0" autoPict="0">
                <anchor moveWithCells="1">
                  <from>
                    <xdr:col>33</xdr:col>
                    <xdr:colOff>43543</xdr:colOff>
                    <xdr:row>215</xdr:row>
                    <xdr:rowOff>21771</xdr:rowOff>
                  </from>
                  <to>
                    <xdr:col>34</xdr:col>
                    <xdr:colOff>136071</xdr:colOff>
                    <xdr:row>216</xdr:row>
                    <xdr:rowOff>16329</xdr:rowOff>
                  </to>
                </anchor>
              </controlPr>
            </control>
          </mc:Choice>
        </mc:AlternateContent>
        <mc:AlternateContent xmlns:mc="http://schemas.openxmlformats.org/markup-compatibility/2006">
          <mc:Choice Requires="x14">
            <control shapeId="12783" r:id="rId105" name="7-10-1_3">
              <controlPr defaultSize="0" autoFill="0" autoLine="0" autoPict="0">
                <anchor moveWithCells="1">
                  <from>
                    <xdr:col>37</xdr:col>
                    <xdr:colOff>81643</xdr:colOff>
                    <xdr:row>215</xdr:row>
                    <xdr:rowOff>21771</xdr:rowOff>
                  </from>
                  <to>
                    <xdr:col>39</xdr:col>
                    <xdr:colOff>0</xdr:colOff>
                    <xdr:row>216</xdr:row>
                    <xdr:rowOff>16329</xdr:rowOff>
                  </to>
                </anchor>
              </controlPr>
            </control>
          </mc:Choice>
        </mc:AlternateContent>
        <mc:AlternateContent xmlns:mc="http://schemas.openxmlformats.org/markup-compatibility/2006">
          <mc:Choice Requires="x14">
            <control shapeId="12784" r:id="rId106" name="7-10-1_4">
              <controlPr defaultSize="0" autoFill="0" autoLine="0" autoPict="0">
                <anchor moveWithCells="1">
                  <from>
                    <xdr:col>29</xdr:col>
                    <xdr:colOff>0</xdr:colOff>
                    <xdr:row>216</xdr:row>
                    <xdr:rowOff>21771</xdr:rowOff>
                  </from>
                  <to>
                    <xdr:col>30</xdr:col>
                    <xdr:colOff>92529</xdr:colOff>
                    <xdr:row>217</xdr:row>
                    <xdr:rowOff>16329</xdr:rowOff>
                  </to>
                </anchor>
              </controlPr>
            </control>
          </mc:Choice>
        </mc:AlternateContent>
        <mc:AlternateContent xmlns:mc="http://schemas.openxmlformats.org/markup-compatibility/2006">
          <mc:Choice Requires="x14">
            <control shapeId="12785" r:id="rId107" name="7-10-1_5">
              <controlPr defaultSize="0" autoFill="0" autoLine="0" autoPict="0">
                <anchor moveWithCells="1">
                  <from>
                    <xdr:col>33</xdr:col>
                    <xdr:colOff>43543</xdr:colOff>
                    <xdr:row>216</xdr:row>
                    <xdr:rowOff>21771</xdr:rowOff>
                  </from>
                  <to>
                    <xdr:col>34</xdr:col>
                    <xdr:colOff>136071</xdr:colOff>
                    <xdr:row>217</xdr:row>
                    <xdr:rowOff>16329</xdr:rowOff>
                  </to>
                </anchor>
              </controlPr>
            </control>
          </mc:Choice>
        </mc:AlternateContent>
        <mc:AlternateContent xmlns:mc="http://schemas.openxmlformats.org/markup-compatibility/2006">
          <mc:Choice Requires="x14">
            <control shapeId="12786" r:id="rId108" name="7-10-1_6">
              <controlPr defaultSize="0" autoFill="0" autoLine="0" autoPict="0">
                <anchor moveWithCells="1">
                  <from>
                    <xdr:col>37</xdr:col>
                    <xdr:colOff>81643</xdr:colOff>
                    <xdr:row>216</xdr:row>
                    <xdr:rowOff>0</xdr:rowOff>
                  </from>
                  <to>
                    <xdr:col>39</xdr:col>
                    <xdr:colOff>0</xdr:colOff>
                    <xdr:row>217</xdr:row>
                    <xdr:rowOff>0</xdr:rowOff>
                  </to>
                </anchor>
              </controlPr>
            </control>
          </mc:Choice>
        </mc:AlternateContent>
        <mc:AlternateContent xmlns:mc="http://schemas.openxmlformats.org/markup-compatibility/2006">
          <mc:Choice Requires="x14">
            <control shapeId="12787" r:id="rId109" name="7-10-1_7">
              <controlPr defaultSize="0" autoFill="0" autoLine="0" autoPict="0">
                <anchor moveWithCells="1">
                  <from>
                    <xdr:col>16</xdr:col>
                    <xdr:colOff>114300</xdr:colOff>
                    <xdr:row>217</xdr:row>
                    <xdr:rowOff>38100</xdr:rowOff>
                  </from>
                  <to>
                    <xdr:col>18</xdr:col>
                    <xdr:colOff>16329</xdr:colOff>
                    <xdr:row>218</xdr:row>
                    <xdr:rowOff>0</xdr:rowOff>
                  </to>
                </anchor>
              </controlPr>
            </control>
          </mc:Choice>
        </mc:AlternateContent>
        <mc:AlternateContent xmlns:mc="http://schemas.openxmlformats.org/markup-compatibility/2006">
          <mc:Choice Requires="x14">
            <control shapeId="12788" r:id="rId110" name="7-10-1_8">
              <controlPr defaultSize="0" autoFill="0" autoLine="0" autoPict="0">
                <anchor moveWithCells="1">
                  <from>
                    <xdr:col>16</xdr:col>
                    <xdr:colOff>114300</xdr:colOff>
                    <xdr:row>218</xdr:row>
                    <xdr:rowOff>5443</xdr:rowOff>
                  </from>
                  <to>
                    <xdr:col>18</xdr:col>
                    <xdr:colOff>16329</xdr:colOff>
                    <xdr:row>219</xdr:row>
                    <xdr:rowOff>0</xdr:rowOff>
                  </to>
                </anchor>
              </controlPr>
            </control>
          </mc:Choice>
        </mc:AlternateContent>
        <mc:AlternateContent xmlns:mc="http://schemas.openxmlformats.org/markup-compatibility/2006">
          <mc:Choice Requires="x14">
            <control shapeId="12818" r:id="rId111" name="Check Box 7-11-2-11">
              <controlPr defaultSize="0" autoFill="0" autoLine="0" autoPict="0">
                <anchor moveWithCells="1">
                  <from>
                    <xdr:col>20</xdr:col>
                    <xdr:colOff>136071</xdr:colOff>
                    <xdr:row>253</xdr:row>
                    <xdr:rowOff>21771</xdr:rowOff>
                  </from>
                  <to>
                    <xdr:col>22</xdr:col>
                    <xdr:colOff>21771</xdr:colOff>
                    <xdr:row>254</xdr:row>
                    <xdr:rowOff>0</xdr:rowOff>
                  </to>
                </anchor>
              </controlPr>
            </control>
          </mc:Choice>
        </mc:AlternateContent>
        <mc:AlternateContent xmlns:mc="http://schemas.openxmlformats.org/markup-compatibility/2006">
          <mc:Choice Requires="x14">
            <control shapeId="12819" r:id="rId112" name="Check Box 7-11-2-12">
              <controlPr defaultSize="0" autoFill="0" autoLine="0" autoPict="0">
                <anchor moveWithCells="1">
                  <from>
                    <xdr:col>28</xdr:col>
                    <xdr:colOff>152400</xdr:colOff>
                    <xdr:row>253</xdr:row>
                    <xdr:rowOff>21771</xdr:rowOff>
                  </from>
                  <to>
                    <xdr:col>30</xdr:col>
                    <xdr:colOff>21771</xdr:colOff>
                    <xdr:row>254</xdr:row>
                    <xdr:rowOff>16329</xdr:rowOff>
                  </to>
                </anchor>
              </controlPr>
            </control>
          </mc:Choice>
        </mc:AlternateContent>
        <mc:AlternateContent xmlns:mc="http://schemas.openxmlformats.org/markup-compatibility/2006">
          <mc:Choice Requires="x14">
            <control shapeId="12820" r:id="rId113" name="Check Box 7-11-2-13">
              <controlPr defaultSize="0" autoFill="0" autoLine="0" autoPict="0">
                <anchor moveWithCells="1">
                  <from>
                    <xdr:col>36</xdr:col>
                    <xdr:colOff>114300</xdr:colOff>
                    <xdr:row>253</xdr:row>
                    <xdr:rowOff>21771</xdr:rowOff>
                  </from>
                  <to>
                    <xdr:col>38</xdr:col>
                    <xdr:colOff>21771</xdr:colOff>
                    <xdr:row>254</xdr:row>
                    <xdr:rowOff>16329</xdr:rowOff>
                  </to>
                </anchor>
              </controlPr>
            </control>
          </mc:Choice>
        </mc:AlternateContent>
        <mc:AlternateContent xmlns:mc="http://schemas.openxmlformats.org/markup-compatibility/2006">
          <mc:Choice Requires="x14">
            <control shapeId="12836" r:id="rId114" name="Group Box 7-10-2-10">
              <controlPr defaultSize="0" autoFill="0" autoPict="0">
                <anchor moveWithCells="1">
                  <from>
                    <xdr:col>16</xdr:col>
                    <xdr:colOff>54429</xdr:colOff>
                    <xdr:row>220</xdr:row>
                    <xdr:rowOff>16329</xdr:rowOff>
                  </from>
                  <to>
                    <xdr:col>18</xdr:col>
                    <xdr:colOff>76200</xdr:colOff>
                    <xdr:row>225</xdr:row>
                    <xdr:rowOff>38100</xdr:rowOff>
                  </to>
                </anchor>
              </controlPr>
            </control>
          </mc:Choice>
        </mc:AlternateContent>
        <mc:AlternateContent xmlns:mc="http://schemas.openxmlformats.org/markup-compatibility/2006">
          <mc:Choice Requires="x14">
            <control shapeId="12837" r:id="rId115" name="7-10-2-10_1">
              <controlPr defaultSize="0" autoFill="0" autoLine="0" autoPict="0">
                <anchor moveWithCells="1">
                  <from>
                    <xdr:col>16</xdr:col>
                    <xdr:colOff>114300</xdr:colOff>
                    <xdr:row>220</xdr:row>
                    <xdr:rowOff>21771</xdr:rowOff>
                  </from>
                  <to>
                    <xdr:col>18</xdr:col>
                    <xdr:colOff>16329</xdr:colOff>
                    <xdr:row>221</xdr:row>
                    <xdr:rowOff>16329</xdr:rowOff>
                  </to>
                </anchor>
              </controlPr>
            </control>
          </mc:Choice>
        </mc:AlternateContent>
        <mc:AlternateContent xmlns:mc="http://schemas.openxmlformats.org/markup-compatibility/2006">
          <mc:Choice Requires="x14">
            <control shapeId="12839" r:id="rId116" name="Check Box 7-10-2-11">
              <controlPr defaultSize="0" autoFill="0" autoLine="0" autoPict="0">
                <anchor moveWithCells="1">
                  <from>
                    <xdr:col>22</xdr:col>
                    <xdr:colOff>97971</xdr:colOff>
                    <xdr:row>220</xdr:row>
                    <xdr:rowOff>21771</xdr:rowOff>
                  </from>
                  <to>
                    <xdr:col>23</xdr:col>
                    <xdr:colOff>130629</xdr:colOff>
                    <xdr:row>221</xdr:row>
                    <xdr:rowOff>0</xdr:rowOff>
                  </to>
                </anchor>
              </controlPr>
            </control>
          </mc:Choice>
        </mc:AlternateContent>
        <mc:AlternateContent xmlns:mc="http://schemas.openxmlformats.org/markup-compatibility/2006">
          <mc:Choice Requires="x14">
            <control shapeId="12840" r:id="rId117" name="Check Box 7-10-2-12">
              <controlPr defaultSize="0" autoFill="0" autoLine="0" autoPict="0">
                <anchor moveWithCells="1">
                  <from>
                    <xdr:col>26</xdr:col>
                    <xdr:colOff>70757</xdr:colOff>
                    <xdr:row>220</xdr:row>
                    <xdr:rowOff>21771</xdr:rowOff>
                  </from>
                  <to>
                    <xdr:col>27</xdr:col>
                    <xdr:colOff>136071</xdr:colOff>
                    <xdr:row>221</xdr:row>
                    <xdr:rowOff>0</xdr:rowOff>
                  </to>
                </anchor>
              </controlPr>
            </control>
          </mc:Choice>
        </mc:AlternateContent>
        <mc:AlternateContent xmlns:mc="http://schemas.openxmlformats.org/markup-compatibility/2006">
          <mc:Choice Requires="x14">
            <control shapeId="12852" r:id="rId118" name="7-10-2-10_2">
              <controlPr defaultSize="0" autoFill="0" autoLine="0" autoPict="0">
                <anchor moveWithCells="1">
                  <from>
                    <xdr:col>16</xdr:col>
                    <xdr:colOff>114300</xdr:colOff>
                    <xdr:row>224</xdr:row>
                    <xdr:rowOff>21771</xdr:rowOff>
                  </from>
                  <to>
                    <xdr:col>18</xdr:col>
                    <xdr:colOff>16329</xdr:colOff>
                    <xdr:row>225</xdr:row>
                    <xdr:rowOff>16329</xdr:rowOff>
                  </to>
                </anchor>
              </controlPr>
            </control>
          </mc:Choice>
        </mc:AlternateContent>
        <mc:AlternateContent xmlns:mc="http://schemas.openxmlformats.org/markup-compatibility/2006">
          <mc:Choice Requires="x14">
            <control shapeId="12925" r:id="rId119" name="Group Box 7-10-3-10">
              <controlPr defaultSize="0" autoFill="0" autoPict="0">
                <anchor moveWithCells="1">
                  <from>
                    <xdr:col>16</xdr:col>
                    <xdr:colOff>54429</xdr:colOff>
                    <xdr:row>226</xdr:row>
                    <xdr:rowOff>0</xdr:rowOff>
                  </from>
                  <to>
                    <xdr:col>19</xdr:col>
                    <xdr:colOff>59871</xdr:colOff>
                    <xdr:row>229</xdr:row>
                    <xdr:rowOff>21771</xdr:rowOff>
                  </to>
                </anchor>
              </controlPr>
            </control>
          </mc:Choice>
        </mc:AlternateContent>
        <mc:AlternateContent xmlns:mc="http://schemas.openxmlformats.org/markup-compatibility/2006">
          <mc:Choice Requires="x14">
            <control shapeId="12926" r:id="rId120" name="7-10-3-10_1">
              <controlPr defaultSize="0" autoFill="0" autoLine="0" autoPict="0">
                <anchor moveWithCells="1">
                  <from>
                    <xdr:col>16</xdr:col>
                    <xdr:colOff>136071</xdr:colOff>
                    <xdr:row>226</xdr:row>
                    <xdr:rowOff>59871</xdr:rowOff>
                  </from>
                  <to>
                    <xdr:col>18</xdr:col>
                    <xdr:colOff>16329</xdr:colOff>
                    <xdr:row>226</xdr:row>
                    <xdr:rowOff>228600</xdr:rowOff>
                  </to>
                </anchor>
              </controlPr>
            </control>
          </mc:Choice>
        </mc:AlternateContent>
        <mc:AlternateContent xmlns:mc="http://schemas.openxmlformats.org/markup-compatibility/2006">
          <mc:Choice Requires="x14">
            <control shapeId="12927" r:id="rId121" name="7-10-3-10_2">
              <controlPr defaultSize="0" autoFill="0" autoLine="0" autoPict="0">
                <anchor moveWithCells="1">
                  <from>
                    <xdr:col>16</xdr:col>
                    <xdr:colOff>136071</xdr:colOff>
                    <xdr:row>227</xdr:row>
                    <xdr:rowOff>59871</xdr:rowOff>
                  </from>
                  <to>
                    <xdr:col>18</xdr:col>
                    <xdr:colOff>16329</xdr:colOff>
                    <xdr:row>227</xdr:row>
                    <xdr:rowOff>212271</xdr:rowOff>
                  </to>
                </anchor>
              </controlPr>
            </control>
          </mc:Choice>
        </mc:AlternateContent>
        <mc:AlternateContent xmlns:mc="http://schemas.openxmlformats.org/markup-compatibility/2006">
          <mc:Choice Requires="x14">
            <control shapeId="12928" r:id="rId122" name="7-8-10-10_3">
              <controlPr defaultSize="0" autoFill="0" autoLine="0" autoPict="0">
                <anchor moveWithCells="1">
                  <from>
                    <xdr:col>16</xdr:col>
                    <xdr:colOff>136071</xdr:colOff>
                    <xdr:row>228</xdr:row>
                    <xdr:rowOff>43543</xdr:rowOff>
                  </from>
                  <to>
                    <xdr:col>18</xdr:col>
                    <xdr:colOff>16329</xdr:colOff>
                    <xdr:row>228</xdr:row>
                    <xdr:rowOff>206829</xdr:rowOff>
                  </to>
                </anchor>
              </controlPr>
            </control>
          </mc:Choice>
        </mc:AlternateContent>
        <mc:AlternateContent xmlns:mc="http://schemas.openxmlformats.org/markup-compatibility/2006">
          <mc:Choice Requires="x14">
            <control shapeId="12929" r:id="rId123" name="Check Box 7-10-3-11">
              <controlPr defaultSize="0" autoFill="0" autoLine="0" autoPict="0">
                <anchor moveWithCells="1">
                  <from>
                    <xdr:col>22</xdr:col>
                    <xdr:colOff>97971</xdr:colOff>
                    <xdr:row>226</xdr:row>
                    <xdr:rowOff>21771</xdr:rowOff>
                  </from>
                  <to>
                    <xdr:col>24</xdr:col>
                    <xdr:colOff>0</xdr:colOff>
                    <xdr:row>227</xdr:row>
                    <xdr:rowOff>0</xdr:rowOff>
                  </to>
                </anchor>
              </controlPr>
            </control>
          </mc:Choice>
        </mc:AlternateContent>
        <mc:AlternateContent xmlns:mc="http://schemas.openxmlformats.org/markup-compatibility/2006">
          <mc:Choice Requires="x14">
            <control shapeId="12930" r:id="rId124" name="Check Box 7-10-3-12">
              <controlPr defaultSize="0" autoFill="0" autoLine="0" autoPict="0">
                <anchor moveWithCells="1">
                  <from>
                    <xdr:col>26</xdr:col>
                    <xdr:colOff>76200</xdr:colOff>
                    <xdr:row>226</xdr:row>
                    <xdr:rowOff>16329</xdr:rowOff>
                  </from>
                  <to>
                    <xdr:col>27</xdr:col>
                    <xdr:colOff>152400</xdr:colOff>
                    <xdr:row>227</xdr:row>
                    <xdr:rowOff>0</xdr:rowOff>
                  </to>
                </anchor>
              </controlPr>
            </control>
          </mc:Choice>
        </mc:AlternateContent>
        <mc:AlternateContent xmlns:mc="http://schemas.openxmlformats.org/markup-compatibility/2006">
          <mc:Choice Requires="x14">
            <control shapeId="12931" r:id="rId125" name="Check Box 7-10-3-13">
              <controlPr defaultSize="0" autoFill="0" autoLine="0" autoPict="0">
                <anchor moveWithCells="1">
                  <from>
                    <xdr:col>30</xdr:col>
                    <xdr:colOff>76200</xdr:colOff>
                    <xdr:row>226</xdr:row>
                    <xdr:rowOff>21771</xdr:rowOff>
                  </from>
                  <to>
                    <xdr:col>31</xdr:col>
                    <xdr:colOff>152400</xdr:colOff>
                    <xdr:row>227</xdr:row>
                    <xdr:rowOff>21771</xdr:rowOff>
                  </to>
                </anchor>
              </controlPr>
            </control>
          </mc:Choice>
        </mc:AlternateContent>
        <mc:AlternateContent xmlns:mc="http://schemas.openxmlformats.org/markup-compatibility/2006">
          <mc:Choice Requires="x14">
            <control shapeId="12952" r:id="rId126" name="Group Box 7-10-3-2">
              <controlPr defaultSize="0" autoFill="0" autoPict="0">
                <anchor moveWithCells="1">
                  <from>
                    <xdr:col>16</xdr:col>
                    <xdr:colOff>59871</xdr:colOff>
                    <xdr:row>230</xdr:row>
                    <xdr:rowOff>76200</xdr:rowOff>
                  </from>
                  <to>
                    <xdr:col>39</xdr:col>
                    <xdr:colOff>130629</xdr:colOff>
                    <xdr:row>230</xdr:row>
                    <xdr:rowOff>489857</xdr:rowOff>
                  </to>
                </anchor>
              </controlPr>
            </control>
          </mc:Choice>
        </mc:AlternateContent>
        <mc:AlternateContent xmlns:mc="http://schemas.openxmlformats.org/markup-compatibility/2006">
          <mc:Choice Requires="x14">
            <control shapeId="12953" r:id="rId127" name="7-10-3-2_1">
              <controlPr defaultSize="0" autoFill="0" autoLine="0" autoPict="0">
                <anchor moveWithCells="1">
                  <from>
                    <xdr:col>16</xdr:col>
                    <xdr:colOff>136071</xdr:colOff>
                    <xdr:row>230</xdr:row>
                    <xdr:rowOff>185057</xdr:rowOff>
                  </from>
                  <to>
                    <xdr:col>18</xdr:col>
                    <xdr:colOff>38100</xdr:colOff>
                    <xdr:row>230</xdr:row>
                    <xdr:rowOff>375557</xdr:rowOff>
                  </to>
                </anchor>
              </controlPr>
            </control>
          </mc:Choice>
        </mc:AlternateContent>
        <mc:AlternateContent xmlns:mc="http://schemas.openxmlformats.org/markup-compatibility/2006">
          <mc:Choice Requires="x14">
            <control shapeId="12954" r:id="rId128" name="7-10-3-2_2">
              <controlPr defaultSize="0" autoFill="0" autoLine="0" autoPict="0">
                <anchor moveWithCells="1">
                  <from>
                    <xdr:col>23</xdr:col>
                    <xdr:colOff>119743</xdr:colOff>
                    <xdr:row>230</xdr:row>
                    <xdr:rowOff>185057</xdr:rowOff>
                  </from>
                  <to>
                    <xdr:col>25</xdr:col>
                    <xdr:colOff>16329</xdr:colOff>
                    <xdr:row>230</xdr:row>
                    <xdr:rowOff>375557</xdr:rowOff>
                  </to>
                </anchor>
              </controlPr>
            </control>
          </mc:Choice>
        </mc:AlternateContent>
        <mc:AlternateContent xmlns:mc="http://schemas.openxmlformats.org/markup-compatibility/2006">
          <mc:Choice Requires="x14">
            <control shapeId="12955" r:id="rId129" name="7-10-3-2_3">
              <controlPr defaultSize="0" autoFill="0" autoLine="0" autoPict="0">
                <anchor moveWithCells="1">
                  <from>
                    <xdr:col>31</xdr:col>
                    <xdr:colOff>136071</xdr:colOff>
                    <xdr:row>230</xdr:row>
                    <xdr:rowOff>185057</xdr:rowOff>
                  </from>
                  <to>
                    <xdr:col>33</xdr:col>
                    <xdr:colOff>16329</xdr:colOff>
                    <xdr:row>230</xdr:row>
                    <xdr:rowOff>375557</xdr:rowOff>
                  </to>
                </anchor>
              </controlPr>
            </control>
          </mc:Choice>
        </mc:AlternateContent>
        <mc:AlternateContent xmlns:mc="http://schemas.openxmlformats.org/markup-compatibility/2006">
          <mc:Choice Requires="x14">
            <control shapeId="12957" r:id="rId130" name="Group Box 7-10-4-1">
              <controlPr defaultSize="0" autoFill="0" autoPict="0">
                <anchor moveWithCells="1">
                  <from>
                    <xdr:col>16</xdr:col>
                    <xdr:colOff>59871</xdr:colOff>
                    <xdr:row>230</xdr:row>
                    <xdr:rowOff>495300</xdr:rowOff>
                  </from>
                  <to>
                    <xdr:col>39</xdr:col>
                    <xdr:colOff>32657</xdr:colOff>
                    <xdr:row>232</xdr:row>
                    <xdr:rowOff>266700</xdr:rowOff>
                  </to>
                </anchor>
              </controlPr>
            </control>
          </mc:Choice>
        </mc:AlternateContent>
        <mc:AlternateContent xmlns:mc="http://schemas.openxmlformats.org/markup-compatibility/2006">
          <mc:Choice Requires="x14">
            <control shapeId="12958" r:id="rId131" name="7-10-4-1_1">
              <controlPr defaultSize="0" autoFill="0" autoLine="0" autoPict="0">
                <anchor moveWithCells="1">
                  <from>
                    <xdr:col>16</xdr:col>
                    <xdr:colOff>136071</xdr:colOff>
                    <xdr:row>231</xdr:row>
                    <xdr:rowOff>59871</xdr:rowOff>
                  </from>
                  <to>
                    <xdr:col>18</xdr:col>
                    <xdr:colOff>38100</xdr:colOff>
                    <xdr:row>231</xdr:row>
                    <xdr:rowOff>244929</xdr:rowOff>
                  </to>
                </anchor>
              </controlPr>
            </control>
          </mc:Choice>
        </mc:AlternateContent>
        <mc:AlternateContent xmlns:mc="http://schemas.openxmlformats.org/markup-compatibility/2006">
          <mc:Choice Requires="x14">
            <control shapeId="12959" r:id="rId132" name="7-10-4-1_2">
              <controlPr defaultSize="0" autoFill="0" autoLine="0" autoPict="0">
                <anchor moveWithCells="1">
                  <from>
                    <xdr:col>24</xdr:col>
                    <xdr:colOff>119743</xdr:colOff>
                    <xdr:row>231</xdr:row>
                    <xdr:rowOff>59871</xdr:rowOff>
                  </from>
                  <to>
                    <xdr:col>26</xdr:col>
                    <xdr:colOff>21771</xdr:colOff>
                    <xdr:row>231</xdr:row>
                    <xdr:rowOff>244929</xdr:rowOff>
                  </to>
                </anchor>
              </controlPr>
            </control>
          </mc:Choice>
        </mc:AlternateContent>
        <mc:AlternateContent xmlns:mc="http://schemas.openxmlformats.org/markup-compatibility/2006">
          <mc:Choice Requires="x14">
            <control shapeId="12960" r:id="rId133" name="7-10-4-1_3">
              <controlPr defaultSize="0" autoFill="0" autoLine="0" autoPict="0">
                <anchor moveWithCells="1">
                  <from>
                    <xdr:col>32</xdr:col>
                    <xdr:colOff>136071</xdr:colOff>
                    <xdr:row>231</xdr:row>
                    <xdr:rowOff>59871</xdr:rowOff>
                  </from>
                  <to>
                    <xdr:col>34</xdr:col>
                    <xdr:colOff>21771</xdr:colOff>
                    <xdr:row>231</xdr:row>
                    <xdr:rowOff>244929</xdr:rowOff>
                  </to>
                </anchor>
              </controlPr>
            </control>
          </mc:Choice>
        </mc:AlternateContent>
        <mc:AlternateContent xmlns:mc="http://schemas.openxmlformats.org/markup-compatibility/2006">
          <mc:Choice Requires="x14">
            <control shapeId="12961" r:id="rId134" name="7-10-4-1_4">
              <controlPr defaultSize="0" autoFill="0" autoLine="0" autoPict="0">
                <anchor moveWithCells="1">
                  <from>
                    <xdr:col>16</xdr:col>
                    <xdr:colOff>136071</xdr:colOff>
                    <xdr:row>232</xdr:row>
                    <xdr:rowOff>59871</xdr:rowOff>
                  </from>
                  <to>
                    <xdr:col>18</xdr:col>
                    <xdr:colOff>38100</xdr:colOff>
                    <xdr:row>232</xdr:row>
                    <xdr:rowOff>244929</xdr:rowOff>
                  </to>
                </anchor>
              </controlPr>
            </control>
          </mc:Choice>
        </mc:AlternateContent>
        <mc:AlternateContent xmlns:mc="http://schemas.openxmlformats.org/markup-compatibility/2006">
          <mc:Choice Requires="x14">
            <control shapeId="12962" r:id="rId135" name="7-10-4-1_5">
              <controlPr defaultSize="0" autoFill="0" autoLine="0" autoPict="0">
                <anchor moveWithCells="1">
                  <from>
                    <xdr:col>24</xdr:col>
                    <xdr:colOff>136071</xdr:colOff>
                    <xdr:row>232</xdr:row>
                    <xdr:rowOff>59871</xdr:rowOff>
                  </from>
                  <to>
                    <xdr:col>26</xdr:col>
                    <xdr:colOff>21771</xdr:colOff>
                    <xdr:row>232</xdr:row>
                    <xdr:rowOff>244929</xdr:rowOff>
                  </to>
                </anchor>
              </controlPr>
            </control>
          </mc:Choice>
        </mc:AlternateContent>
        <mc:AlternateContent xmlns:mc="http://schemas.openxmlformats.org/markup-compatibility/2006">
          <mc:Choice Requires="x14">
            <control shapeId="12963" r:id="rId136" name="7-10-4-1_6">
              <controlPr defaultSize="0" autoFill="0" autoLine="0" autoPict="0">
                <anchor moveWithCells="1">
                  <from>
                    <xdr:col>32</xdr:col>
                    <xdr:colOff>136071</xdr:colOff>
                    <xdr:row>232</xdr:row>
                    <xdr:rowOff>59871</xdr:rowOff>
                  </from>
                  <to>
                    <xdr:col>34</xdr:col>
                    <xdr:colOff>21771</xdr:colOff>
                    <xdr:row>232</xdr:row>
                    <xdr:rowOff>244929</xdr:rowOff>
                  </to>
                </anchor>
              </controlPr>
            </control>
          </mc:Choice>
        </mc:AlternateContent>
        <mc:AlternateContent xmlns:mc="http://schemas.openxmlformats.org/markup-compatibility/2006">
          <mc:Choice Requires="x14">
            <control shapeId="12964" r:id="rId137" name="Group Box 7-10-4-20">
              <controlPr defaultSize="0" autoFill="0" autoPict="0">
                <anchor moveWithCells="1">
                  <from>
                    <xdr:col>16</xdr:col>
                    <xdr:colOff>54429</xdr:colOff>
                    <xdr:row>233</xdr:row>
                    <xdr:rowOff>16329</xdr:rowOff>
                  </from>
                  <to>
                    <xdr:col>18</xdr:col>
                    <xdr:colOff>108857</xdr:colOff>
                    <xdr:row>236</xdr:row>
                    <xdr:rowOff>54429</xdr:rowOff>
                  </to>
                </anchor>
              </controlPr>
            </control>
          </mc:Choice>
        </mc:AlternateContent>
        <mc:AlternateContent xmlns:mc="http://schemas.openxmlformats.org/markup-compatibility/2006">
          <mc:Choice Requires="x14">
            <control shapeId="12965" r:id="rId138" name="7-10-4-20_1">
              <controlPr defaultSize="0" autoFill="0" autoLine="0" autoPict="0">
                <anchor moveWithCells="1">
                  <from>
                    <xdr:col>16</xdr:col>
                    <xdr:colOff>136071</xdr:colOff>
                    <xdr:row>233</xdr:row>
                    <xdr:rowOff>38100</xdr:rowOff>
                  </from>
                  <to>
                    <xdr:col>18</xdr:col>
                    <xdr:colOff>21771</xdr:colOff>
                    <xdr:row>234</xdr:row>
                    <xdr:rowOff>21771</xdr:rowOff>
                  </to>
                </anchor>
              </controlPr>
            </control>
          </mc:Choice>
        </mc:AlternateContent>
        <mc:AlternateContent xmlns:mc="http://schemas.openxmlformats.org/markup-compatibility/2006">
          <mc:Choice Requires="x14">
            <control shapeId="12966" r:id="rId139" name="7-10-4-20_2">
              <controlPr defaultSize="0" autoFill="0" autoLine="0" autoPict="0">
                <anchor moveWithCells="1">
                  <from>
                    <xdr:col>16</xdr:col>
                    <xdr:colOff>136071</xdr:colOff>
                    <xdr:row>234</xdr:row>
                    <xdr:rowOff>21771</xdr:rowOff>
                  </from>
                  <to>
                    <xdr:col>18</xdr:col>
                    <xdr:colOff>16329</xdr:colOff>
                    <xdr:row>235</xdr:row>
                    <xdr:rowOff>0</xdr:rowOff>
                  </to>
                </anchor>
              </controlPr>
            </control>
          </mc:Choice>
        </mc:AlternateContent>
        <mc:AlternateContent xmlns:mc="http://schemas.openxmlformats.org/markup-compatibility/2006">
          <mc:Choice Requires="x14">
            <control shapeId="12967" r:id="rId140" name="7-10-4-20_3">
              <controlPr defaultSize="0" autoFill="0" autoLine="0" autoPict="0">
                <anchor moveWithCells="1">
                  <from>
                    <xdr:col>16</xdr:col>
                    <xdr:colOff>136071</xdr:colOff>
                    <xdr:row>235</xdr:row>
                    <xdr:rowOff>21771</xdr:rowOff>
                  </from>
                  <to>
                    <xdr:col>18</xdr:col>
                    <xdr:colOff>16329</xdr:colOff>
                    <xdr:row>236</xdr:row>
                    <xdr:rowOff>0</xdr:rowOff>
                  </to>
                </anchor>
              </controlPr>
            </control>
          </mc:Choice>
        </mc:AlternateContent>
        <mc:AlternateContent xmlns:mc="http://schemas.openxmlformats.org/markup-compatibility/2006">
          <mc:Choice Requires="x14">
            <control shapeId="12971" r:id="rId141" name="Check Box 7-10-4-21">
              <controlPr defaultSize="0" autoFill="0" autoLine="0" autoPict="0">
                <anchor moveWithCells="1">
                  <from>
                    <xdr:col>18</xdr:col>
                    <xdr:colOff>136071</xdr:colOff>
                    <xdr:row>236</xdr:row>
                    <xdr:rowOff>21771</xdr:rowOff>
                  </from>
                  <to>
                    <xdr:col>20</xdr:col>
                    <xdr:colOff>21771</xdr:colOff>
                    <xdr:row>237</xdr:row>
                    <xdr:rowOff>16329</xdr:rowOff>
                  </to>
                </anchor>
              </controlPr>
            </control>
          </mc:Choice>
        </mc:AlternateContent>
        <mc:AlternateContent xmlns:mc="http://schemas.openxmlformats.org/markup-compatibility/2006">
          <mc:Choice Requires="x14">
            <control shapeId="12972" r:id="rId142" name="Check Box 7-10-4-22">
              <controlPr defaultSize="0" autoFill="0" autoLine="0" autoPict="0">
                <anchor moveWithCells="1">
                  <from>
                    <xdr:col>18</xdr:col>
                    <xdr:colOff>136071</xdr:colOff>
                    <xdr:row>236</xdr:row>
                    <xdr:rowOff>234043</xdr:rowOff>
                  </from>
                  <to>
                    <xdr:col>20</xdr:col>
                    <xdr:colOff>16329</xdr:colOff>
                    <xdr:row>238</xdr:row>
                    <xdr:rowOff>16329</xdr:rowOff>
                  </to>
                </anchor>
              </controlPr>
            </control>
          </mc:Choice>
        </mc:AlternateContent>
        <mc:AlternateContent xmlns:mc="http://schemas.openxmlformats.org/markup-compatibility/2006">
          <mc:Choice Requires="x14">
            <control shapeId="12974" r:id="rId143" name="Group Box 7-10-2-2">
              <controlPr defaultSize="0" autoFill="0" autoPict="0">
                <anchor moveWithCells="1">
                  <from>
                    <xdr:col>18</xdr:col>
                    <xdr:colOff>97971</xdr:colOff>
                    <xdr:row>221</xdr:row>
                    <xdr:rowOff>206829</xdr:rowOff>
                  </from>
                  <to>
                    <xdr:col>33</xdr:col>
                    <xdr:colOff>38100</xdr:colOff>
                    <xdr:row>224</xdr:row>
                    <xdr:rowOff>32657</xdr:rowOff>
                  </to>
                </anchor>
              </controlPr>
            </control>
          </mc:Choice>
        </mc:AlternateContent>
        <mc:AlternateContent xmlns:mc="http://schemas.openxmlformats.org/markup-compatibility/2006">
          <mc:Choice Requires="x14">
            <control shapeId="12975" r:id="rId144" name="7-10-2-2_1">
              <controlPr defaultSize="0" autoFill="0" autoLine="0" autoPict="0">
                <anchor moveWithCells="1">
                  <from>
                    <xdr:col>18</xdr:col>
                    <xdr:colOff>114300</xdr:colOff>
                    <xdr:row>222</xdr:row>
                    <xdr:rowOff>5443</xdr:rowOff>
                  </from>
                  <to>
                    <xdr:col>20</xdr:col>
                    <xdr:colOff>16329</xdr:colOff>
                    <xdr:row>223</xdr:row>
                    <xdr:rowOff>16329</xdr:rowOff>
                  </to>
                </anchor>
              </controlPr>
            </control>
          </mc:Choice>
        </mc:AlternateContent>
        <mc:AlternateContent xmlns:mc="http://schemas.openxmlformats.org/markup-compatibility/2006">
          <mc:Choice Requires="x14">
            <control shapeId="12976" r:id="rId145" name="7-10-2-2_2">
              <controlPr defaultSize="0" autoFill="0" autoLine="0" autoPict="0">
                <anchor moveWithCells="1">
                  <from>
                    <xdr:col>26</xdr:col>
                    <xdr:colOff>114300</xdr:colOff>
                    <xdr:row>222</xdr:row>
                    <xdr:rowOff>21771</xdr:rowOff>
                  </from>
                  <to>
                    <xdr:col>28</xdr:col>
                    <xdr:colOff>16329</xdr:colOff>
                    <xdr:row>223</xdr:row>
                    <xdr:rowOff>16329</xdr:rowOff>
                  </to>
                </anchor>
              </controlPr>
            </control>
          </mc:Choice>
        </mc:AlternateContent>
        <mc:AlternateContent xmlns:mc="http://schemas.openxmlformats.org/markup-compatibility/2006">
          <mc:Choice Requires="x14">
            <control shapeId="12978" r:id="rId146" name="7-10-2-2_3">
              <controlPr defaultSize="0" autoFill="0" autoLine="0" autoPict="0">
                <anchor moveWithCells="1">
                  <from>
                    <xdr:col>18</xdr:col>
                    <xdr:colOff>114300</xdr:colOff>
                    <xdr:row>223</xdr:row>
                    <xdr:rowOff>21771</xdr:rowOff>
                  </from>
                  <to>
                    <xdr:col>20</xdr:col>
                    <xdr:colOff>16329</xdr:colOff>
                    <xdr:row>224</xdr:row>
                    <xdr:rowOff>0</xdr:rowOff>
                  </to>
                </anchor>
              </controlPr>
            </control>
          </mc:Choice>
        </mc:AlternateContent>
        <mc:AlternateContent xmlns:mc="http://schemas.openxmlformats.org/markup-compatibility/2006">
          <mc:Choice Requires="x14">
            <control shapeId="12979" r:id="rId147" name="7-10-2-2_4">
              <controlPr defaultSize="0" autoFill="0" autoLine="0" autoPict="0">
                <anchor moveWithCells="1">
                  <from>
                    <xdr:col>26</xdr:col>
                    <xdr:colOff>114300</xdr:colOff>
                    <xdr:row>223</xdr:row>
                    <xdr:rowOff>21771</xdr:rowOff>
                  </from>
                  <to>
                    <xdr:col>28</xdr:col>
                    <xdr:colOff>16329</xdr:colOff>
                    <xdr:row>224</xdr:row>
                    <xdr:rowOff>0</xdr:rowOff>
                  </to>
                </anchor>
              </controlPr>
            </control>
          </mc:Choice>
        </mc:AlternateContent>
        <mc:AlternateContent xmlns:mc="http://schemas.openxmlformats.org/markup-compatibility/2006">
          <mc:Choice Requires="x14">
            <control shapeId="12980" r:id="rId148" name="7-12-1_3">
              <controlPr defaultSize="0" autoFill="0" autoLine="0" autoPict="0">
                <anchor moveWithCells="1">
                  <from>
                    <xdr:col>19</xdr:col>
                    <xdr:colOff>136071</xdr:colOff>
                    <xdr:row>283</xdr:row>
                    <xdr:rowOff>32657</xdr:rowOff>
                  </from>
                  <to>
                    <xdr:col>21</xdr:col>
                    <xdr:colOff>54429</xdr:colOff>
                    <xdr:row>283</xdr:row>
                    <xdr:rowOff>250371</xdr:rowOff>
                  </to>
                </anchor>
              </controlPr>
            </control>
          </mc:Choice>
        </mc:AlternateContent>
        <mc:AlternateContent xmlns:mc="http://schemas.openxmlformats.org/markup-compatibility/2006">
          <mc:Choice Requires="x14">
            <control shapeId="12981" r:id="rId149" name="Check Box 7-11-2-21">
              <controlPr defaultSize="0" autoFill="0" autoLine="0" autoPict="0">
                <anchor moveWithCells="1">
                  <from>
                    <xdr:col>20</xdr:col>
                    <xdr:colOff>136071</xdr:colOff>
                    <xdr:row>255</xdr:row>
                    <xdr:rowOff>21771</xdr:rowOff>
                  </from>
                  <to>
                    <xdr:col>22</xdr:col>
                    <xdr:colOff>16329</xdr:colOff>
                    <xdr:row>256</xdr:row>
                    <xdr:rowOff>0</xdr:rowOff>
                  </to>
                </anchor>
              </controlPr>
            </control>
          </mc:Choice>
        </mc:AlternateContent>
        <mc:AlternateContent xmlns:mc="http://schemas.openxmlformats.org/markup-compatibility/2006">
          <mc:Choice Requires="x14">
            <control shapeId="12982" r:id="rId150" name="Check Box 7-11-2-22">
              <controlPr defaultSize="0" autoFill="0" autoLine="0" autoPict="0">
                <anchor moveWithCells="1">
                  <from>
                    <xdr:col>28</xdr:col>
                    <xdr:colOff>152400</xdr:colOff>
                    <xdr:row>255</xdr:row>
                    <xdr:rowOff>21771</xdr:rowOff>
                  </from>
                  <to>
                    <xdr:col>30</xdr:col>
                    <xdr:colOff>38100</xdr:colOff>
                    <xdr:row>256</xdr:row>
                    <xdr:rowOff>0</xdr:rowOff>
                  </to>
                </anchor>
              </controlPr>
            </control>
          </mc:Choice>
        </mc:AlternateContent>
        <mc:AlternateContent xmlns:mc="http://schemas.openxmlformats.org/markup-compatibility/2006">
          <mc:Choice Requires="x14">
            <control shapeId="12983" r:id="rId151" name="Check Box 7-11-2-23">
              <controlPr defaultSize="0" autoFill="0" autoLine="0" autoPict="0">
                <anchor moveWithCells="1">
                  <from>
                    <xdr:col>20</xdr:col>
                    <xdr:colOff>136071</xdr:colOff>
                    <xdr:row>256</xdr:row>
                    <xdr:rowOff>21771</xdr:rowOff>
                  </from>
                  <to>
                    <xdr:col>22</xdr:col>
                    <xdr:colOff>16329</xdr:colOff>
                    <xdr:row>257</xdr:row>
                    <xdr:rowOff>16329</xdr:rowOff>
                  </to>
                </anchor>
              </controlPr>
            </control>
          </mc:Choice>
        </mc:AlternateContent>
        <mc:AlternateContent xmlns:mc="http://schemas.openxmlformats.org/markup-compatibility/2006">
          <mc:Choice Requires="x14">
            <control shapeId="12984" r:id="rId152" name="Check Box 7-11-2-31">
              <controlPr defaultSize="0" autoFill="0" autoLine="0" autoPict="0">
                <anchor moveWithCells="1">
                  <from>
                    <xdr:col>20</xdr:col>
                    <xdr:colOff>136071</xdr:colOff>
                    <xdr:row>258</xdr:row>
                    <xdr:rowOff>21771</xdr:rowOff>
                  </from>
                  <to>
                    <xdr:col>22</xdr:col>
                    <xdr:colOff>0</xdr:colOff>
                    <xdr:row>259</xdr:row>
                    <xdr:rowOff>0</xdr:rowOff>
                  </to>
                </anchor>
              </controlPr>
            </control>
          </mc:Choice>
        </mc:AlternateContent>
        <mc:AlternateContent xmlns:mc="http://schemas.openxmlformats.org/markup-compatibility/2006">
          <mc:Choice Requires="x14">
            <control shapeId="12985" r:id="rId153" name="Check Box 7-11-2-32">
              <controlPr defaultSize="0" autoFill="0" autoLine="0" autoPict="0">
                <anchor moveWithCells="1">
                  <from>
                    <xdr:col>20</xdr:col>
                    <xdr:colOff>136071</xdr:colOff>
                    <xdr:row>259</xdr:row>
                    <xdr:rowOff>21771</xdr:rowOff>
                  </from>
                  <to>
                    <xdr:col>22</xdr:col>
                    <xdr:colOff>0</xdr:colOff>
                    <xdr:row>260</xdr:row>
                    <xdr:rowOff>16329</xdr:rowOff>
                  </to>
                </anchor>
              </controlPr>
            </control>
          </mc:Choice>
        </mc:AlternateContent>
        <mc:AlternateContent xmlns:mc="http://schemas.openxmlformats.org/markup-compatibility/2006">
          <mc:Choice Requires="x14">
            <control shapeId="12986" r:id="rId154" name="Check Box 7-11-2-4">
              <controlPr defaultSize="0" autoFill="0" autoLine="0" autoPict="0">
                <anchor moveWithCells="1">
                  <from>
                    <xdr:col>18</xdr:col>
                    <xdr:colOff>108857</xdr:colOff>
                    <xdr:row>260</xdr:row>
                    <xdr:rowOff>21771</xdr:rowOff>
                  </from>
                  <to>
                    <xdr:col>19</xdr:col>
                    <xdr:colOff>152400</xdr:colOff>
                    <xdr:row>261</xdr:row>
                    <xdr:rowOff>16329</xdr:rowOff>
                  </to>
                </anchor>
              </controlPr>
            </control>
          </mc:Choice>
        </mc:AlternateContent>
        <mc:AlternateContent xmlns:mc="http://schemas.openxmlformats.org/markup-compatibility/2006">
          <mc:Choice Requires="x14">
            <control shapeId="12987" r:id="rId155" name="Check Box 7-11-2-5">
              <controlPr defaultSize="0" autoFill="0" autoLine="0" autoPict="0">
                <anchor moveWithCells="1">
                  <from>
                    <xdr:col>18</xdr:col>
                    <xdr:colOff>114300</xdr:colOff>
                    <xdr:row>261</xdr:row>
                    <xdr:rowOff>21771</xdr:rowOff>
                  </from>
                  <to>
                    <xdr:col>19</xdr:col>
                    <xdr:colOff>152400</xdr:colOff>
                    <xdr:row>262</xdr:row>
                    <xdr:rowOff>16329</xdr:rowOff>
                  </to>
                </anchor>
              </controlPr>
            </control>
          </mc:Choice>
        </mc:AlternateContent>
        <mc:AlternateContent xmlns:mc="http://schemas.openxmlformats.org/markup-compatibility/2006">
          <mc:Choice Requires="x14">
            <control shapeId="12989" r:id="rId156" name="Check Box 7-11-4-1">
              <controlPr defaultSize="0" autoFill="0" autoLine="0" autoPict="0">
                <anchor moveWithCells="1">
                  <from>
                    <xdr:col>18</xdr:col>
                    <xdr:colOff>136071</xdr:colOff>
                    <xdr:row>267</xdr:row>
                    <xdr:rowOff>0</xdr:rowOff>
                  </from>
                  <to>
                    <xdr:col>20</xdr:col>
                    <xdr:colOff>16329</xdr:colOff>
                    <xdr:row>268</xdr:row>
                    <xdr:rowOff>0</xdr:rowOff>
                  </to>
                </anchor>
              </controlPr>
            </control>
          </mc:Choice>
        </mc:AlternateContent>
        <mc:AlternateContent xmlns:mc="http://schemas.openxmlformats.org/markup-compatibility/2006">
          <mc:Choice Requires="x14">
            <control shapeId="12990" r:id="rId157" name="Check Box 7-11-4-2">
              <controlPr defaultSize="0" autoFill="0" autoLine="0" autoPict="0">
                <anchor moveWithCells="1">
                  <from>
                    <xdr:col>23</xdr:col>
                    <xdr:colOff>97971</xdr:colOff>
                    <xdr:row>267</xdr:row>
                    <xdr:rowOff>5443</xdr:rowOff>
                  </from>
                  <to>
                    <xdr:col>24</xdr:col>
                    <xdr:colOff>152400</xdr:colOff>
                    <xdr:row>268</xdr:row>
                    <xdr:rowOff>21771</xdr:rowOff>
                  </to>
                </anchor>
              </controlPr>
            </control>
          </mc:Choice>
        </mc:AlternateContent>
        <mc:AlternateContent xmlns:mc="http://schemas.openxmlformats.org/markup-compatibility/2006">
          <mc:Choice Requires="x14">
            <control shapeId="12991" r:id="rId158" name="Check Box 7-11-4-3">
              <controlPr defaultSize="0" autoFill="0" autoLine="0" autoPict="0">
                <anchor moveWithCells="1">
                  <from>
                    <xdr:col>31</xdr:col>
                    <xdr:colOff>114300</xdr:colOff>
                    <xdr:row>267</xdr:row>
                    <xdr:rowOff>5443</xdr:rowOff>
                  </from>
                  <to>
                    <xdr:col>33</xdr:col>
                    <xdr:colOff>0</xdr:colOff>
                    <xdr:row>268</xdr:row>
                    <xdr:rowOff>21771</xdr:rowOff>
                  </to>
                </anchor>
              </controlPr>
            </control>
          </mc:Choice>
        </mc:AlternateContent>
        <mc:AlternateContent xmlns:mc="http://schemas.openxmlformats.org/markup-compatibility/2006">
          <mc:Choice Requires="x14">
            <control shapeId="12992" r:id="rId159" name="Check Box 7-11-4-4">
              <controlPr defaultSize="0" autoFill="0" autoLine="0" autoPict="0">
                <anchor moveWithCells="1">
                  <from>
                    <xdr:col>18</xdr:col>
                    <xdr:colOff>136071</xdr:colOff>
                    <xdr:row>267</xdr:row>
                    <xdr:rowOff>234043</xdr:rowOff>
                  </from>
                  <to>
                    <xdr:col>20</xdr:col>
                    <xdr:colOff>16329</xdr:colOff>
                    <xdr:row>269</xdr:row>
                    <xdr:rowOff>59871</xdr:rowOff>
                  </to>
                </anchor>
              </controlPr>
            </control>
          </mc:Choice>
        </mc:AlternateContent>
        <mc:AlternateContent xmlns:mc="http://schemas.openxmlformats.org/markup-compatibility/2006">
          <mc:Choice Requires="x14">
            <control shapeId="12993" r:id="rId160" name="Check Box 7-11-4-5">
              <controlPr defaultSize="0" autoFill="0" autoLine="0" autoPict="0">
                <anchor moveWithCells="1">
                  <from>
                    <xdr:col>18</xdr:col>
                    <xdr:colOff>136071</xdr:colOff>
                    <xdr:row>270</xdr:row>
                    <xdr:rowOff>5443</xdr:rowOff>
                  </from>
                  <to>
                    <xdr:col>20</xdr:col>
                    <xdr:colOff>16329</xdr:colOff>
                    <xdr:row>271</xdr:row>
                    <xdr:rowOff>16329</xdr:rowOff>
                  </to>
                </anchor>
              </controlPr>
            </control>
          </mc:Choice>
        </mc:AlternateContent>
        <mc:AlternateContent xmlns:mc="http://schemas.openxmlformats.org/markup-compatibility/2006">
          <mc:Choice Requires="x14">
            <control shapeId="12994" r:id="rId161" name="Check Box 7-11-4-6">
              <controlPr defaultSize="0" autoFill="0" autoLine="0" autoPict="0">
                <anchor moveWithCells="1">
                  <from>
                    <xdr:col>18</xdr:col>
                    <xdr:colOff>136071</xdr:colOff>
                    <xdr:row>270</xdr:row>
                    <xdr:rowOff>228600</xdr:rowOff>
                  </from>
                  <to>
                    <xdr:col>20</xdr:col>
                    <xdr:colOff>16329</xdr:colOff>
                    <xdr:row>272</xdr:row>
                    <xdr:rowOff>59871</xdr:rowOff>
                  </to>
                </anchor>
              </controlPr>
            </control>
          </mc:Choice>
        </mc:AlternateContent>
        <mc:AlternateContent xmlns:mc="http://schemas.openxmlformats.org/markup-compatibility/2006">
          <mc:Choice Requires="x14">
            <control shapeId="12995" r:id="rId162" name="Check Box 7-11-4-7">
              <controlPr defaultSize="0" autoFill="0" autoLine="0" autoPict="0">
                <anchor moveWithCells="1">
                  <from>
                    <xdr:col>18</xdr:col>
                    <xdr:colOff>136071</xdr:colOff>
                    <xdr:row>273</xdr:row>
                    <xdr:rowOff>185057</xdr:rowOff>
                  </from>
                  <to>
                    <xdr:col>20</xdr:col>
                    <xdr:colOff>16329</xdr:colOff>
                    <xdr:row>275</xdr:row>
                    <xdr:rowOff>21771</xdr:rowOff>
                  </to>
                </anchor>
              </controlPr>
            </control>
          </mc:Choice>
        </mc:AlternateContent>
        <mc:AlternateContent xmlns:mc="http://schemas.openxmlformats.org/markup-compatibility/2006">
          <mc:Choice Requires="x14">
            <control shapeId="12996" r:id="rId163" name="Check Box 7-11-4-8">
              <controlPr defaultSize="0" autoFill="0" autoLine="0" autoPict="0">
                <anchor moveWithCells="1">
                  <from>
                    <xdr:col>18</xdr:col>
                    <xdr:colOff>136071</xdr:colOff>
                    <xdr:row>275</xdr:row>
                    <xdr:rowOff>0</xdr:rowOff>
                  </from>
                  <to>
                    <xdr:col>20</xdr:col>
                    <xdr:colOff>16329</xdr:colOff>
                    <xdr:row>276</xdr:row>
                    <xdr:rowOff>38100</xdr:rowOff>
                  </to>
                </anchor>
              </controlPr>
            </control>
          </mc:Choice>
        </mc:AlternateContent>
        <mc:AlternateContent xmlns:mc="http://schemas.openxmlformats.org/markup-compatibility/2006">
          <mc:Choice Requires="x14">
            <control shapeId="12999" r:id="rId164" name="7-3-3_4">
              <controlPr defaultSize="0" autoFill="0" autoLine="0" autoPict="0">
                <anchor moveWithCells="1">
                  <from>
                    <xdr:col>15</xdr:col>
                    <xdr:colOff>136071</xdr:colOff>
                    <xdr:row>70</xdr:row>
                    <xdr:rowOff>81643</xdr:rowOff>
                  </from>
                  <to>
                    <xdr:col>17</xdr:col>
                    <xdr:colOff>21771</xdr:colOff>
                    <xdr:row>70</xdr:row>
                    <xdr:rowOff>348343</xdr:rowOff>
                  </to>
                </anchor>
              </controlPr>
            </control>
          </mc:Choice>
        </mc:AlternateContent>
        <mc:AlternateContent xmlns:mc="http://schemas.openxmlformats.org/markup-compatibility/2006">
          <mc:Choice Requires="x14">
            <control shapeId="13000" r:id="rId165" name="Group Box 7-4-1-1">
              <controlPr defaultSize="0" autoFill="0" autoPict="0">
                <anchor moveWithCells="1">
                  <from>
                    <xdr:col>19</xdr:col>
                    <xdr:colOff>21771</xdr:colOff>
                    <xdr:row>96</xdr:row>
                    <xdr:rowOff>168729</xdr:rowOff>
                  </from>
                  <to>
                    <xdr:col>39</xdr:col>
                    <xdr:colOff>92529</xdr:colOff>
                    <xdr:row>101</xdr:row>
                    <xdr:rowOff>32657</xdr:rowOff>
                  </to>
                </anchor>
              </controlPr>
            </control>
          </mc:Choice>
        </mc:AlternateContent>
        <mc:AlternateContent xmlns:mc="http://schemas.openxmlformats.org/markup-compatibility/2006">
          <mc:Choice Requires="x14">
            <control shapeId="13001" r:id="rId166" name="7-4-1-1_1">
              <controlPr defaultSize="0" autoFill="0" autoLine="0" autoPict="0">
                <anchor moveWithCells="1">
                  <from>
                    <xdr:col>19</xdr:col>
                    <xdr:colOff>136071</xdr:colOff>
                    <xdr:row>97</xdr:row>
                    <xdr:rowOff>21771</xdr:rowOff>
                  </from>
                  <to>
                    <xdr:col>21</xdr:col>
                    <xdr:colOff>0</xdr:colOff>
                    <xdr:row>98</xdr:row>
                    <xdr:rowOff>0</xdr:rowOff>
                  </to>
                </anchor>
              </controlPr>
            </control>
          </mc:Choice>
        </mc:AlternateContent>
        <mc:AlternateContent xmlns:mc="http://schemas.openxmlformats.org/markup-compatibility/2006">
          <mc:Choice Requires="x14">
            <control shapeId="13004" r:id="rId167" name="Group Box 7-4-1-2">
              <controlPr defaultSize="0" autoFill="0" autoPict="0">
                <anchor moveWithCells="1">
                  <from>
                    <xdr:col>19</xdr:col>
                    <xdr:colOff>21771</xdr:colOff>
                    <xdr:row>102</xdr:row>
                    <xdr:rowOff>21771</xdr:rowOff>
                  </from>
                  <to>
                    <xdr:col>39</xdr:col>
                    <xdr:colOff>136071</xdr:colOff>
                    <xdr:row>106</xdr:row>
                    <xdr:rowOff>38100</xdr:rowOff>
                  </to>
                </anchor>
              </controlPr>
            </control>
          </mc:Choice>
        </mc:AlternateContent>
        <mc:AlternateContent xmlns:mc="http://schemas.openxmlformats.org/markup-compatibility/2006">
          <mc:Choice Requires="x14">
            <control shapeId="13005" r:id="rId168" name="7-4-1-2_1">
              <controlPr defaultSize="0" autoFill="0" autoLine="0" autoPict="0">
                <anchor moveWithCells="1">
                  <from>
                    <xdr:col>19</xdr:col>
                    <xdr:colOff>136071</xdr:colOff>
                    <xdr:row>102</xdr:row>
                    <xdr:rowOff>32657</xdr:rowOff>
                  </from>
                  <to>
                    <xdr:col>21</xdr:col>
                    <xdr:colOff>38100</xdr:colOff>
                    <xdr:row>103</xdr:row>
                    <xdr:rowOff>16329</xdr:rowOff>
                  </to>
                </anchor>
              </controlPr>
            </control>
          </mc:Choice>
        </mc:AlternateContent>
        <mc:AlternateContent xmlns:mc="http://schemas.openxmlformats.org/markup-compatibility/2006">
          <mc:Choice Requires="x14">
            <control shapeId="13007" r:id="rId169" name="7-5-2_4">
              <controlPr defaultSize="0" autoFill="0" autoLine="0" autoPict="0">
                <anchor moveWithCells="1">
                  <from>
                    <xdr:col>20</xdr:col>
                    <xdr:colOff>114300</xdr:colOff>
                    <xdr:row>132</xdr:row>
                    <xdr:rowOff>5443</xdr:rowOff>
                  </from>
                  <to>
                    <xdr:col>22</xdr:col>
                    <xdr:colOff>16329</xdr:colOff>
                    <xdr:row>133</xdr:row>
                    <xdr:rowOff>21771</xdr:rowOff>
                  </to>
                </anchor>
              </controlPr>
            </control>
          </mc:Choice>
        </mc:AlternateContent>
        <mc:AlternateContent xmlns:mc="http://schemas.openxmlformats.org/markup-compatibility/2006">
          <mc:Choice Requires="x14">
            <control shapeId="13008" r:id="rId170" name="Group Box 7-5-3-10">
              <controlPr defaultSize="0" autoFill="0" autoPict="0">
                <anchor moveWithCells="1">
                  <from>
                    <xdr:col>20</xdr:col>
                    <xdr:colOff>54429</xdr:colOff>
                    <xdr:row>133</xdr:row>
                    <xdr:rowOff>228600</xdr:rowOff>
                  </from>
                  <to>
                    <xdr:col>28</xdr:col>
                    <xdr:colOff>0</xdr:colOff>
                    <xdr:row>139</xdr:row>
                    <xdr:rowOff>32657</xdr:rowOff>
                  </to>
                </anchor>
              </controlPr>
            </control>
          </mc:Choice>
        </mc:AlternateContent>
        <mc:AlternateContent xmlns:mc="http://schemas.openxmlformats.org/markup-compatibility/2006">
          <mc:Choice Requires="x14">
            <control shapeId="13009" r:id="rId171" name="7-5-3-10_1">
              <controlPr defaultSize="0" autoFill="0" autoLine="0" autoPict="0">
                <anchor moveWithCells="1">
                  <from>
                    <xdr:col>20</xdr:col>
                    <xdr:colOff>114300</xdr:colOff>
                    <xdr:row>134</xdr:row>
                    <xdr:rowOff>21771</xdr:rowOff>
                  </from>
                  <to>
                    <xdr:col>22</xdr:col>
                    <xdr:colOff>16329</xdr:colOff>
                    <xdr:row>135</xdr:row>
                    <xdr:rowOff>16329</xdr:rowOff>
                  </to>
                </anchor>
              </controlPr>
            </control>
          </mc:Choice>
        </mc:AlternateContent>
        <mc:AlternateContent xmlns:mc="http://schemas.openxmlformats.org/markup-compatibility/2006">
          <mc:Choice Requires="x14">
            <control shapeId="13010" r:id="rId172" name="7-5-3-10_2">
              <controlPr defaultSize="0" autoFill="0" autoLine="0" autoPict="0">
                <anchor moveWithCells="1">
                  <from>
                    <xdr:col>20</xdr:col>
                    <xdr:colOff>114300</xdr:colOff>
                    <xdr:row>135</xdr:row>
                    <xdr:rowOff>21771</xdr:rowOff>
                  </from>
                  <to>
                    <xdr:col>22</xdr:col>
                    <xdr:colOff>16329</xdr:colOff>
                    <xdr:row>136</xdr:row>
                    <xdr:rowOff>16329</xdr:rowOff>
                  </to>
                </anchor>
              </controlPr>
            </control>
          </mc:Choice>
        </mc:AlternateContent>
        <mc:AlternateContent xmlns:mc="http://schemas.openxmlformats.org/markup-compatibility/2006">
          <mc:Choice Requires="x14">
            <control shapeId="13011" r:id="rId173" name="7-5-3-10_3">
              <controlPr defaultSize="0" autoFill="0" autoLine="0" autoPict="0">
                <anchor moveWithCells="1">
                  <from>
                    <xdr:col>20</xdr:col>
                    <xdr:colOff>114300</xdr:colOff>
                    <xdr:row>136</xdr:row>
                    <xdr:rowOff>21771</xdr:rowOff>
                  </from>
                  <to>
                    <xdr:col>22</xdr:col>
                    <xdr:colOff>16329</xdr:colOff>
                    <xdr:row>137</xdr:row>
                    <xdr:rowOff>16329</xdr:rowOff>
                  </to>
                </anchor>
              </controlPr>
            </control>
          </mc:Choice>
        </mc:AlternateContent>
        <mc:AlternateContent xmlns:mc="http://schemas.openxmlformats.org/markup-compatibility/2006">
          <mc:Choice Requires="x14">
            <control shapeId="13012" r:id="rId174" name="7-5-3-10_4">
              <controlPr defaultSize="0" autoFill="0" autoLine="0" autoPict="0">
                <anchor moveWithCells="1">
                  <from>
                    <xdr:col>20</xdr:col>
                    <xdr:colOff>114300</xdr:colOff>
                    <xdr:row>137</xdr:row>
                    <xdr:rowOff>5443</xdr:rowOff>
                  </from>
                  <to>
                    <xdr:col>22</xdr:col>
                    <xdr:colOff>16329</xdr:colOff>
                    <xdr:row>138</xdr:row>
                    <xdr:rowOff>16329</xdr:rowOff>
                  </to>
                </anchor>
              </controlPr>
            </control>
          </mc:Choice>
        </mc:AlternateContent>
        <mc:AlternateContent xmlns:mc="http://schemas.openxmlformats.org/markup-compatibility/2006">
          <mc:Choice Requires="x14">
            <control shapeId="13013" r:id="rId175" name="Group Box 7-11-1">
              <controlPr defaultSize="0" autoFill="0" autoPict="0">
                <anchor moveWithCells="1">
                  <from>
                    <xdr:col>18</xdr:col>
                    <xdr:colOff>43543</xdr:colOff>
                    <xdr:row>242</xdr:row>
                    <xdr:rowOff>206829</xdr:rowOff>
                  </from>
                  <to>
                    <xdr:col>30</xdr:col>
                    <xdr:colOff>152400</xdr:colOff>
                    <xdr:row>246</xdr:row>
                    <xdr:rowOff>43543</xdr:rowOff>
                  </to>
                </anchor>
              </controlPr>
            </control>
          </mc:Choice>
        </mc:AlternateContent>
        <mc:AlternateContent xmlns:mc="http://schemas.openxmlformats.org/markup-compatibility/2006">
          <mc:Choice Requires="x14">
            <control shapeId="13015" r:id="rId176" name="7-11-1_1">
              <controlPr defaultSize="0" autoFill="0" autoLine="0" autoPict="0">
                <anchor moveWithCells="1">
                  <from>
                    <xdr:col>18</xdr:col>
                    <xdr:colOff>114300</xdr:colOff>
                    <xdr:row>243</xdr:row>
                    <xdr:rowOff>38100</xdr:rowOff>
                  </from>
                  <to>
                    <xdr:col>20</xdr:col>
                    <xdr:colOff>16329</xdr:colOff>
                    <xdr:row>244</xdr:row>
                    <xdr:rowOff>0</xdr:rowOff>
                  </to>
                </anchor>
              </controlPr>
            </control>
          </mc:Choice>
        </mc:AlternateContent>
        <mc:AlternateContent xmlns:mc="http://schemas.openxmlformats.org/markup-compatibility/2006">
          <mc:Choice Requires="x14">
            <control shapeId="13016" r:id="rId177" name="7-11-1_2">
              <controlPr defaultSize="0" autoFill="0" autoLine="0" autoPict="0">
                <anchor moveWithCells="1">
                  <from>
                    <xdr:col>18</xdr:col>
                    <xdr:colOff>114300</xdr:colOff>
                    <xdr:row>244</xdr:row>
                    <xdr:rowOff>32657</xdr:rowOff>
                  </from>
                  <to>
                    <xdr:col>20</xdr:col>
                    <xdr:colOff>16329</xdr:colOff>
                    <xdr:row>245</xdr:row>
                    <xdr:rowOff>0</xdr:rowOff>
                  </to>
                </anchor>
              </controlPr>
            </control>
          </mc:Choice>
        </mc:AlternateContent>
        <mc:AlternateContent xmlns:mc="http://schemas.openxmlformats.org/markup-compatibility/2006">
          <mc:Choice Requires="x14">
            <control shapeId="13017" r:id="rId178" name="7-11-1_3">
              <controlPr defaultSize="0" autoFill="0" autoLine="0" autoPict="0">
                <anchor moveWithCells="1">
                  <from>
                    <xdr:col>18</xdr:col>
                    <xdr:colOff>114300</xdr:colOff>
                    <xdr:row>245</xdr:row>
                    <xdr:rowOff>32657</xdr:rowOff>
                  </from>
                  <to>
                    <xdr:col>20</xdr:col>
                    <xdr:colOff>16329</xdr:colOff>
                    <xdr:row>246</xdr:row>
                    <xdr:rowOff>0</xdr:rowOff>
                  </to>
                </anchor>
              </controlPr>
            </control>
          </mc:Choice>
        </mc:AlternateContent>
        <mc:AlternateContent xmlns:mc="http://schemas.openxmlformats.org/markup-compatibility/2006">
          <mc:Choice Requires="x14">
            <control shapeId="13018" r:id="rId179" name="Group Box 7-11-3">
              <controlPr defaultSize="0" autoFill="0" autoPict="0">
                <anchor moveWithCells="1">
                  <from>
                    <xdr:col>18</xdr:col>
                    <xdr:colOff>38100</xdr:colOff>
                    <xdr:row>263</xdr:row>
                    <xdr:rowOff>206829</xdr:rowOff>
                  </from>
                  <to>
                    <xdr:col>28</xdr:col>
                    <xdr:colOff>146957</xdr:colOff>
                    <xdr:row>267</xdr:row>
                    <xdr:rowOff>16329</xdr:rowOff>
                  </to>
                </anchor>
              </controlPr>
            </control>
          </mc:Choice>
        </mc:AlternateContent>
        <mc:AlternateContent xmlns:mc="http://schemas.openxmlformats.org/markup-compatibility/2006">
          <mc:Choice Requires="x14">
            <control shapeId="13019" r:id="rId180" name="7-11-3_1">
              <controlPr defaultSize="0" autoFill="0" autoLine="0" autoPict="0">
                <anchor moveWithCells="1">
                  <from>
                    <xdr:col>18</xdr:col>
                    <xdr:colOff>114300</xdr:colOff>
                    <xdr:row>264</xdr:row>
                    <xdr:rowOff>21771</xdr:rowOff>
                  </from>
                  <to>
                    <xdr:col>20</xdr:col>
                    <xdr:colOff>16329</xdr:colOff>
                    <xdr:row>265</xdr:row>
                    <xdr:rowOff>21771</xdr:rowOff>
                  </to>
                </anchor>
              </controlPr>
            </control>
          </mc:Choice>
        </mc:AlternateContent>
        <mc:AlternateContent xmlns:mc="http://schemas.openxmlformats.org/markup-compatibility/2006">
          <mc:Choice Requires="x14">
            <control shapeId="13020" r:id="rId181" name="7-11-3_2">
              <controlPr defaultSize="0" autoFill="0" autoLine="0" autoPict="0">
                <anchor moveWithCells="1">
                  <from>
                    <xdr:col>18</xdr:col>
                    <xdr:colOff>114300</xdr:colOff>
                    <xdr:row>265</xdr:row>
                    <xdr:rowOff>21771</xdr:rowOff>
                  </from>
                  <to>
                    <xdr:col>20</xdr:col>
                    <xdr:colOff>16329</xdr:colOff>
                    <xdr:row>266</xdr:row>
                    <xdr:rowOff>16329</xdr:rowOff>
                  </to>
                </anchor>
              </controlPr>
            </control>
          </mc:Choice>
        </mc:AlternateContent>
        <mc:AlternateContent xmlns:mc="http://schemas.openxmlformats.org/markup-compatibility/2006">
          <mc:Choice Requires="x14">
            <control shapeId="13021" r:id="rId182" name="7-11-3_3">
              <controlPr defaultSize="0" autoFill="0" autoLine="0" autoPict="0">
                <anchor moveWithCells="1">
                  <from>
                    <xdr:col>18</xdr:col>
                    <xdr:colOff>114300</xdr:colOff>
                    <xdr:row>266</xdr:row>
                    <xdr:rowOff>21771</xdr:rowOff>
                  </from>
                  <to>
                    <xdr:col>20</xdr:col>
                    <xdr:colOff>16329</xdr:colOff>
                    <xdr:row>267</xdr:row>
                    <xdr:rowOff>16329</xdr:rowOff>
                  </to>
                </anchor>
              </controlPr>
            </control>
          </mc:Choice>
        </mc:AlternateContent>
        <mc:AlternateContent xmlns:mc="http://schemas.openxmlformats.org/markup-compatibility/2006">
          <mc:Choice Requires="x14">
            <control shapeId="13022" r:id="rId183" name="Group Box 7-9-1">
              <controlPr defaultSize="0" autoFill="0" autoPict="0">
                <anchor moveWithCells="1">
                  <from>
                    <xdr:col>13</xdr:col>
                    <xdr:colOff>21771</xdr:colOff>
                    <xdr:row>206</xdr:row>
                    <xdr:rowOff>212271</xdr:rowOff>
                  </from>
                  <to>
                    <xdr:col>21</xdr:col>
                    <xdr:colOff>16329</xdr:colOff>
                    <xdr:row>211</xdr:row>
                    <xdr:rowOff>38100</xdr:rowOff>
                  </to>
                </anchor>
              </controlPr>
            </control>
          </mc:Choice>
        </mc:AlternateContent>
        <mc:AlternateContent xmlns:mc="http://schemas.openxmlformats.org/markup-compatibility/2006">
          <mc:Choice Requires="x14">
            <control shapeId="13023" r:id="rId184" name="7-9-1_1">
              <controlPr defaultSize="0" autoFill="0" autoLine="0" autoPict="0">
                <anchor moveWithCells="1">
                  <from>
                    <xdr:col>13</xdr:col>
                    <xdr:colOff>97971</xdr:colOff>
                    <xdr:row>207</xdr:row>
                    <xdr:rowOff>21771</xdr:rowOff>
                  </from>
                  <to>
                    <xdr:col>14</xdr:col>
                    <xdr:colOff>130629</xdr:colOff>
                    <xdr:row>207</xdr:row>
                    <xdr:rowOff>244929</xdr:rowOff>
                  </to>
                </anchor>
              </controlPr>
            </control>
          </mc:Choice>
        </mc:AlternateContent>
        <mc:AlternateContent xmlns:mc="http://schemas.openxmlformats.org/markup-compatibility/2006">
          <mc:Choice Requires="x14">
            <control shapeId="13024" r:id="rId185" name="7-9-1_2">
              <controlPr defaultSize="0" autoFill="0" autoLine="0" autoPict="0">
                <anchor moveWithCells="1">
                  <from>
                    <xdr:col>13</xdr:col>
                    <xdr:colOff>97971</xdr:colOff>
                    <xdr:row>208</xdr:row>
                    <xdr:rowOff>21771</xdr:rowOff>
                  </from>
                  <to>
                    <xdr:col>14</xdr:col>
                    <xdr:colOff>130629</xdr:colOff>
                    <xdr:row>208</xdr:row>
                    <xdr:rowOff>244929</xdr:rowOff>
                  </to>
                </anchor>
              </controlPr>
            </control>
          </mc:Choice>
        </mc:AlternateContent>
        <mc:AlternateContent xmlns:mc="http://schemas.openxmlformats.org/markup-compatibility/2006">
          <mc:Choice Requires="x14">
            <control shapeId="13025" r:id="rId186" name="7-9-1_3">
              <controlPr defaultSize="0" autoFill="0" autoLine="0" autoPict="0">
                <anchor moveWithCells="1">
                  <from>
                    <xdr:col>13</xdr:col>
                    <xdr:colOff>97971</xdr:colOff>
                    <xdr:row>209</xdr:row>
                    <xdr:rowOff>21771</xdr:rowOff>
                  </from>
                  <to>
                    <xdr:col>14</xdr:col>
                    <xdr:colOff>130629</xdr:colOff>
                    <xdr:row>210</xdr:row>
                    <xdr:rowOff>16329</xdr:rowOff>
                  </to>
                </anchor>
              </controlPr>
            </control>
          </mc:Choice>
        </mc:AlternateContent>
        <mc:AlternateContent xmlns:mc="http://schemas.openxmlformats.org/markup-compatibility/2006">
          <mc:Choice Requires="x14">
            <control shapeId="13026" r:id="rId187" name="7-9-1_4">
              <controlPr defaultSize="0" autoFill="0" autoLine="0" autoPict="0">
                <anchor moveWithCells="1">
                  <from>
                    <xdr:col>13</xdr:col>
                    <xdr:colOff>97971</xdr:colOff>
                    <xdr:row>210</xdr:row>
                    <xdr:rowOff>21771</xdr:rowOff>
                  </from>
                  <to>
                    <xdr:col>14</xdr:col>
                    <xdr:colOff>130629</xdr:colOff>
                    <xdr:row>210</xdr:row>
                    <xdr:rowOff>244929</xdr:rowOff>
                  </to>
                </anchor>
              </controlPr>
            </control>
          </mc:Choice>
        </mc:AlternateContent>
        <mc:AlternateContent xmlns:mc="http://schemas.openxmlformats.org/markup-compatibility/2006">
          <mc:Choice Requires="x14">
            <control shapeId="13035" r:id="rId188" name="7-4-1-1_2">
              <controlPr defaultSize="0" autoFill="0" autoLine="0" autoPict="0">
                <anchor moveWithCells="1">
                  <from>
                    <xdr:col>19</xdr:col>
                    <xdr:colOff>130629</xdr:colOff>
                    <xdr:row>98</xdr:row>
                    <xdr:rowOff>21771</xdr:rowOff>
                  </from>
                  <to>
                    <xdr:col>21</xdr:col>
                    <xdr:colOff>0</xdr:colOff>
                    <xdr:row>99</xdr:row>
                    <xdr:rowOff>5443</xdr:rowOff>
                  </to>
                </anchor>
              </controlPr>
            </control>
          </mc:Choice>
        </mc:AlternateContent>
        <mc:AlternateContent xmlns:mc="http://schemas.openxmlformats.org/markup-compatibility/2006">
          <mc:Choice Requires="x14">
            <control shapeId="13036" r:id="rId189" name="7-4-1-1_3">
              <controlPr defaultSize="0" autoFill="0" autoLine="0" autoPict="0">
                <anchor moveWithCells="1">
                  <from>
                    <xdr:col>19</xdr:col>
                    <xdr:colOff>130629</xdr:colOff>
                    <xdr:row>99</xdr:row>
                    <xdr:rowOff>21771</xdr:rowOff>
                  </from>
                  <to>
                    <xdr:col>21</xdr:col>
                    <xdr:colOff>0</xdr:colOff>
                    <xdr:row>100</xdr:row>
                    <xdr:rowOff>5443</xdr:rowOff>
                  </to>
                </anchor>
              </controlPr>
            </control>
          </mc:Choice>
        </mc:AlternateContent>
        <mc:AlternateContent xmlns:mc="http://schemas.openxmlformats.org/markup-compatibility/2006">
          <mc:Choice Requires="x14">
            <control shapeId="13040" r:id="rId190" name="7-4-1-1_4">
              <controlPr defaultSize="0" autoFill="0" autoLine="0" autoPict="0">
                <anchor moveWithCells="1">
                  <from>
                    <xdr:col>29</xdr:col>
                    <xdr:colOff>130629</xdr:colOff>
                    <xdr:row>97</xdr:row>
                    <xdr:rowOff>21771</xdr:rowOff>
                  </from>
                  <to>
                    <xdr:col>30</xdr:col>
                    <xdr:colOff>168729</xdr:colOff>
                    <xdr:row>98</xdr:row>
                    <xdr:rowOff>0</xdr:rowOff>
                  </to>
                </anchor>
              </controlPr>
            </control>
          </mc:Choice>
        </mc:AlternateContent>
        <mc:AlternateContent xmlns:mc="http://schemas.openxmlformats.org/markup-compatibility/2006">
          <mc:Choice Requires="x14">
            <control shapeId="13041" r:id="rId191" name="7-4-1-1_5">
              <controlPr defaultSize="0" autoFill="0" autoLine="0" autoPict="0">
                <anchor moveWithCells="1">
                  <from>
                    <xdr:col>29</xdr:col>
                    <xdr:colOff>130629</xdr:colOff>
                    <xdr:row>98</xdr:row>
                    <xdr:rowOff>21771</xdr:rowOff>
                  </from>
                  <to>
                    <xdr:col>30</xdr:col>
                    <xdr:colOff>168729</xdr:colOff>
                    <xdr:row>99</xdr:row>
                    <xdr:rowOff>5443</xdr:rowOff>
                  </to>
                </anchor>
              </controlPr>
            </control>
          </mc:Choice>
        </mc:AlternateContent>
        <mc:AlternateContent xmlns:mc="http://schemas.openxmlformats.org/markup-compatibility/2006">
          <mc:Choice Requires="x14">
            <control shapeId="13042" r:id="rId192" name="7-4-1-1_6">
              <controlPr defaultSize="0" autoFill="0" autoLine="0" autoPict="0">
                <anchor moveWithCells="1">
                  <from>
                    <xdr:col>19</xdr:col>
                    <xdr:colOff>130629</xdr:colOff>
                    <xdr:row>100</xdr:row>
                    <xdr:rowOff>21771</xdr:rowOff>
                  </from>
                  <to>
                    <xdr:col>21</xdr:col>
                    <xdr:colOff>0</xdr:colOff>
                    <xdr:row>101</xdr:row>
                    <xdr:rowOff>5443</xdr:rowOff>
                  </to>
                </anchor>
              </controlPr>
            </control>
          </mc:Choice>
        </mc:AlternateContent>
        <mc:AlternateContent xmlns:mc="http://schemas.openxmlformats.org/markup-compatibility/2006">
          <mc:Choice Requires="x14">
            <control shapeId="13043" r:id="rId193" name="7-4-1-2_2">
              <controlPr defaultSize="0" autoFill="0" autoLine="0" autoPict="0">
                <anchor moveWithCells="1">
                  <from>
                    <xdr:col>19</xdr:col>
                    <xdr:colOff>136071</xdr:colOff>
                    <xdr:row>103</xdr:row>
                    <xdr:rowOff>16329</xdr:rowOff>
                  </from>
                  <to>
                    <xdr:col>21</xdr:col>
                    <xdr:colOff>38100</xdr:colOff>
                    <xdr:row>104</xdr:row>
                    <xdr:rowOff>5443</xdr:rowOff>
                  </to>
                </anchor>
              </controlPr>
            </control>
          </mc:Choice>
        </mc:AlternateContent>
        <mc:AlternateContent xmlns:mc="http://schemas.openxmlformats.org/markup-compatibility/2006">
          <mc:Choice Requires="x14">
            <control shapeId="13044" r:id="rId194" name="7-4-1-2_3">
              <controlPr defaultSize="0" autoFill="0" autoLine="0" autoPict="0">
                <anchor moveWithCells="1">
                  <from>
                    <xdr:col>19</xdr:col>
                    <xdr:colOff>130629</xdr:colOff>
                    <xdr:row>104</xdr:row>
                    <xdr:rowOff>21771</xdr:rowOff>
                  </from>
                  <to>
                    <xdr:col>21</xdr:col>
                    <xdr:colOff>38100</xdr:colOff>
                    <xdr:row>105</xdr:row>
                    <xdr:rowOff>5443</xdr:rowOff>
                  </to>
                </anchor>
              </controlPr>
            </control>
          </mc:Choice>
        </mc:AlternateContent>
        <mc:AlternateContent xmlns:mc="http://schemas.openxmlformats.org/markup-compatibility/2006">
          <mc:Choice Requires="x14">
            <control shapeId="13045" r:id="rId195" name="7-4-1-2_4">
              <controlPr defaultSize="0" autoFill="0" autoLine="0" autoPict="0">
                <anchor moveWithCells="1">
                  <from>
                    <xdr:col>29</xdr:col>
                    <xdr:colOff>130629</xdr:colOff>
                    <xdr:row>102</xdr:row>
                    <xdr:rowOff>21771</xdr:rowOff>
                  </from>
                  <to>
                    <xdr:col>31</xdr:col>
                    <xdr:colOff>38100</xdr:colOff>
                    <xdr:row>103</xdr:row>
                    <xdr:rowOff>16329</xdr:rowOff>
                  </to>
                </anchor>
              </controlPr>
            </control>
          </mc:Choice>
        </mc:AlternateContent>
        <mc:AlternateContent xmlns:mc="http://schemas.openxmlformats.org/markup-compatibility/2006">
          <mc:Choice Requires="x14">
            <control shapeId="13046" r:id="rId196" name="7-4-1-2_5">
              <controlPr defaultSize="0" autoFill="0" autoLine="0" autoPict="0">
                <anchor moveWithCells="1">
                  <from>
                    <xdr:col>29</xdr:col>
                    <xdr:colOff>130629</xdr:colOff>
                    <xdr:row>103</xdr:row>
                    <xdr:rowOff>21771</xdr:rowOff>
                  </from>
                  <to>
                    <xdr:col>31</xdr:col>
                    <xdr:colOff>38100</xdr:colOff>
                    <xdr:row>104</xdr:row>
                    <xdr:rowOff>16329</xdr:rowOff>
                  </to>
                </anchor>
              </controlPr>
            </control>
          </mc:Choice>
        </mc:AlternateContent>
        <mc:AlternateContent xmlns:mc="http://schemas.openxmlformats.org/markup-compatibility/2006">
          <mc:Choice Requires="x14">
            <control shapeId="13047" r:id="rId197" name="7-4-1-2_6">
              <controlPr defaultSize="0" autoFill="0" autoLine="0" autoPict="0">
                <anchor moveWithCells="1">
                  <from>
                    <xdr:col>19</xdr:col>
                    <xdr:colOff>136071</xdr:colOff>
                    <xdr:row>105</xdr:row>
                    <xdr:rowOff>16329</xdr:rowOff>
                  </from>
                  <to>
                    <xdr:col>21</xdr:col>
                    <xdr:colOff>38100</xdr:colOff>
                    <xdr:row>106</xdr:row>
                    <xdr:rowOff>5443</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D627F-4FA5-43E4-819D-BE3C7C7C8426}">
  <sheetPr codeName="Sheet2"/>
  <dimension ref="A1:AFM7"/>
  <sheetViews>
    <sheetView zoomScale="90" zoomScaleNormal="90" workbookViewId="0">
      <pane ySplit="1" topLeftCell="A2" activePane="bottomLeft" state="frozen"/>
      <selection pane="bottomLeft"/>
    </sheetView>
  </sheetViews>
  <sheetFormatPr defaultRowHeight="13.3" x14ac:dyDescent="0.25"/>
  <cols>
    <col min="1" max="1" width="14.89453125" customWidth="1"/>
    <col min="2" max="2" width="7.83984375" customWidth="1"/>
    <col min="3" max="3" width="24.5234375" customWidth="1"/>
    <col min="4" max="4" width="10.68359375" customWidth="1"/>
    <col min="708" max="708" width="9.20703125" customWidth="1"/>
    <col min="779" max="779" width="12.68359375" customWidth="1"/>
    <col min="780" max="780" width="9.20703125" customWidth="1"/>
    <col min="793" max="793" width="9.20703125" customWidth="1"/>
  </cols>
  <sheetData>
    <row r="1" spans="1:845" ht="93" x14ac:dyDescent="0.25">
      <c r="A1" s="1298" t="s">
        <v>104</v>
      </c>
      <c r="B1" s="1298" t="s">
        <v>105</v>
      </c>
      <c r="C1" s="1298" t="s">
        <v>106</v>
      </c>
      <c r="D1" s="1298" t="s">
        <v>107</v>
      </c>
      <c r="E1" s="1298" t="s">
        <v>108</v>
      </c>
      <c r="F1" s="1298" t="s">
        <v>109</v>
      </c>
      <c r="G1" s="1298" t="s">
        <v>110</v>
      </c>
      <c r="H1" s="1298" t="s">
        <v>111</v>
      </c>
      <c r="I1" s="1298" t="s">
        <v>112</v>
      </c>
      <c r="J1" s="1298" t="s">
        <v>113</v>
      </c>
      <c r="K1" s="1298" t="s">
        <v>114</v>
      </c>
      <c r="L1" s="1298" t="s">
        <v>115</v>
      </c>
      <c r="M1" s="1298" t="s">
        <v>116</v>
      </c>
      <c r="N1" s="1298" t="s">
        <v>117</v>
      </c>
      <c r="O1" s="1298" t="s">
        <v>118</v>
      </c>
      <c r="P1" s="1298" t="s">
        <v>119</v>
      </c>
      <c r="Q1" s="1298" t="s">
        <v>172</v>
      </c>
      <c r="R1" s="1298" t="s">
        <v>120</v>
      </c>
      <c r="S1" s="1298" t="s">
        <v>121</v>
      </c>
      <c r="T1" s="1298" t="s">
        <v>122</v>
      </c>
      <c r="U1" s="1298" t="s">
        <v>123</v>
      </c>
      <c r="V1" s="1298" t="s">
        <v>124</v>
      </c>
      <c r="W1" s="1298" t="s">
        <v>125</v>
      </c>
      <c r="X1" s="1298" t="s">
        <v>126</v>
      </c>
      <c r="Y1" s="1298" t="s">
        <v>127</v>
      </c>
      <c r="Z1" s="1298" t="s">
        <v>128</v>
      </c>
      <c r="AA1" s="1298" t="s">
        <v>129</v>
      </c>
      <c r="AB1" s="1298" t="s">
        <v>130</v>
      </c>
      <c r="AC1" s="1298" t="s">
        <v>356</v>
      </c>
      <c r="AD1" s="1298" t="s">
        <v>362</v>
      </c>
      <c r="AE1" s="1298" t="s">
        <v>357</v>
      </c>
      <c r="AF1" s="1298" t="s">
        <v>358</v>
      </c>
      <c r="AG1" s="1298" t="s">
        <v>359</v>
      </c>
      <c r="AH1" s="1298" t="s">
        <v>363</v>
      </c>
      <c r="AI1" s="1298" t="s">
        <v>364</v>
      </c>
      <c r="AJ1" s="1298" t="s">
        <v>365</v>
      </c>
      <c r="AK1" s="1298" t="s">
        <v>366</v>
      </c>
      <c r="AL1" s="1298" t="s">
        <v>367</v>
      </c>
      <c r="AM1" s="1298" t="s">
        <v>368</v>
      </c>
      <c r="AN1" s="1298" t="s">
        <v>369</v>
      </c>
      <c r="AO1" s="1298" t="s">
        <v>360</v>
      </c>
      <c r="AP1" s="1298" t="s">
        <v>370</v>
      </c>
      <c r="AQ1" s="1298" t="s">
        <v>371</v>
      </c>
      <c r="AR1" s="1298" t="s">
        <v>372</v>
      </c>
      <c r="AS1" s="1298" t="s">
        <v>361</v>
      </c>
      <c r="AT1" s="1298" t="s">
        <v>324</v>
      </c>
      <c r="AU1" s="1298" t="s">
        <v>1040</v>
      </c>
      <c r="AV1" s="1298" t="s">
        <v>1041</v>
      </c>
      <c r="AW1" s="1298" t="s">
        <v>1042</v>
      </c>
      <c r="AX1" s="1298" t="s">
        <v>325</v>
      </c>
      <c r="AY1" s="1298" t="s">
        <v>326</v>
      </c>
      <c r="AZ1" s="1298" t="s">
        <v>327</v>
      </c>
      <c r="BA1" s="1298" t="s">
        <v>328</v>
      </c>
      <c r="BB1" s="1298" t="s">
        <v>329</v>
      </c>
      <c r="BC1" s="1298" t="s">
        <v>330</v>
      </c>
      <c r="BD1" s="1298" t="s">
        <v>331</v>
      </c>
      <c r="BE1" s="1298" t="s">
        <v>332</v>
      </c>
      <c r="BF1" s="1298" t="s">
        <v>333</v>
      </c>
      <c r="BG1" s="1298" t="s">
        <v>334</v>
      </c>
      <c r="BH1" s="1298" t="s">
        <v>335</v>
      </c>
      <c r="BI1" s="1298" t="s">
        <v>336</v>
      </c>
      <c r="BJ1" s="1298" t="s">
        <v>337</v>
      </c>
      <c r="BK1" s="1298" t="s">
        <v>338</v>
      </c>
      <c r="BL1" s="1298" t="s">
        <v>339</v>
      </c>
      <c r="BM1" s="1298" t="s">
        <v>340</v>
      </c>
      <c r="BN1" s="1298" t="s">
        <v>341</v>
      </c>
      <c r="BO1" s="1298" t="s">
        <v>342</v>
      </c>
      <c r="BP1" s="1298" t="s">
        <v>373</v>
      </c>
      <c r="BQ1" s="1298" t="s">
        <v>306</v>
      </c>
      <c r="BR1" s="1298" t="s">
        <v>1043</v>
      </c>
      <c r="BS1" s="1298" t="s">
        <v>1044</v>
      </c>
      <c r="BT1" s="1298" t="s">
        <v>1045</v>
      </c>
      <c r="BU1" s="1298" t="s">
        <v>307</v>
      </c>
      <c r="BV1" s="1298" t="s">
        <v>388</v>
      </c>
      <c r="BW1" s="1298" t="s">
        <v>308</v>
      </c>
      <c r="BX1" s="1298" t="s">
        <v>309</v>
      </c>
      <c r="BY1" s="1298" t="s">
        <v>310</v>
      </c>
      <c r="BZ1" s="1298" t="s">
        <v>311</v>
      </c>
      <c r="CA1" s="1298" t="s">
        <v>312</v>
      </c>
      <c r="CB1" s="1298" t="s">
        <v>313</v>
      </c>
      <c r="CC1" s="1298" t="s">
        <v>314</v>
      </c>
      <c r="CD1" s="1298" t="s">
        <v>315</v>
      </c>
      <c r="CE1" s="1298" t="s">
        <v>316</v>
      </c>
      <c r="CF1" s="1298" t="s">
        <v>317</v>
      </c>
      <c r="CG1" s="1298" t="s">
        <v>318</v>
      </c>
      <c r="CH1" s="1298" t="s">
        <v>319</v>
      </c>
      <c r="CI1" s="1298" t="s">
        <v>320</v>
      </c>
      <c r="CJ1" s="1298" t="s">
        <v>321</v>
      </c>
      <c r="CK1" s="1298" t="s">
        <v>322</v>
      </c>
      <c r="CL1" s="1298" t="s">
        <v>323</v>
      </c>
      <c r="CM1" s="1298" t="s">
        <v>374</v>
      </c>
      <c r="CN1" s="1298" t="s">
        <v>408</v>
      </c>
      <c r="CO1" s="1298" t="s">
        <v>409</v>
      </c>
      <c r="CP1" s="1298" t="s">
        <v>410</v>
      </c>
      <c r="CQ1" s="1298" t="s">
        <v>411</v>
      </c>
      <c r="CR1" s="1298" t="s">
        <v>412</v>
      </c>
      <c r="CS1" s="1298" t="s">
        <v>413</v>
      </c>
      <c r="CT1" s="1298" t="s">
        <v>414</v>
      </c>
      <c r="CU1" s="1298" t="s">
        <v>415</v>
      </c>
      <c r="CV1" s="1298" t="s">
        <v>416</v>
      </c>
      <c r="CW1" s="1298" t="s">
        <v>417</v>
      </c>
      <c r="CX1" s="1298" t="s">
        <v>418</v>
      </c>
      <c r="CY1" s="1298" t="s">
        <v>419</v>
      </c>
      <c r="CZ1" s="1298" t="s">
        <v>420</v>
      </c>
      <c r="DA1" s="1298" t="s">
        <v>421</v>
      </c>
      <c r="DB1" s="1298" t="s">
        <v>422</v>
      </c>
      <c r="DC1" s="1298" t="s">
        <v>423</v>
      </c>
      <c r="DD1" s="1298" t="s">
        <v>424</v>
      </c>
      <c r="DE1" s="1298" t="s">
        <v>425</v>
      </c>
      <c r="DF1" s="1298" t="s">
        <v>426</v>
      </c>
      <c r="DG1" s="1298" t="s">
        <v>427</v>
      </c>
      <c r="DH1" s="1298" t="s">
        <v>428</v>
      </c>
      <c r="DI1" s="1298" t="s">
        <v>429</v>
      </c>
      <c r="DJ1" s="1298" t="s">
        <v>430</v>
      </c>
      <c r="DK1" s="1298" t="s">
        <v>431</v>
      </c>
      <c r="DL1" s="1298" t="s">
        <v>432</v>
      </c>
      <c r="DM1" s="1298" t="s">
        <v>433</v>
      </c>
      <c r="DN1" s="1298" t="s">
        <v>434</v>
      </c>
      <c r="DO1" s="1298" t="s">
        <v>435</v>
      </c>
      <c r="DP1" s="1298" t="s">
        <v>436</v>
      </c>
      <c r="DQ1" s="1298" t="s">
        <v>437</v>
      </c>
      <c r="DR1" s="1298" t="s">
        <v>438</v>
      </c>
      <c r="DS1" s="1298" t="s">
        <v>439</v>
      </c>
      <c r="DT1" s="1298" t="s">
        <v>440</v>
      </c>
      <c r="DU1" s="1298" t="s">
        <v>441</v>
      </c>
      <c r="DV1" s="1298" t="s">
        <v>442</v>
      </c>
      <c r="DW1" s="1298" t="s">
        <v>443</v>
      </c>
      <c r="DX1" s="1298" t="s">
        <v>444</v>
      </c>
      <c r="DY1" s="1298" t="s">
        <v>445</v>
      </c>
      <c r="DZ1" s="1298" t="s">
        <v>446</v>
      </c>
      <c r="EA1" s="1298" t="s">
        <v>447</v>
      </c>
      <c r="EB1" s="1298" t="s">
        <v>448</v>
      </c>
      <c r="EC1" s="1298" t="s">
        <v>449</v>
      </c>
      <c r="ED1" s="1298" t="s">
        <v>450</v>
      </c>
      <c r="EE1" s="1298" t="s">
        <v>1624</v>
      </c>
      <c r="EF1" s="1298" t="s">
        <v>1625</v>
      </c>
      <c r="EG1" s="1298" t="s">
        <v>1626</v>
      </c>
      <c r="EH1" s="1298" t="s">
        <v>1627</v>
      </c>
      <c r="EI1" s="1298" t="s">
        <v>1628</v>
      </c>
      <c r="EJ1" s="1298" t="s">
        <v>451</v>
      </c>
      <c r="EK1" s="1298" t="s">
        <v>452</v>
      </c>
      <c r="EL1" s="1298" t="s">
        <v>453</v>
      </c>
      <c r="EM1" s="1298" t="s">
        <v>454</v>
      </c>
      <c r="EN1" s="1298" t="s">
        <v>455</v>
      </c>
      <c r="EO1" s="1298" t="s">
        <v>456</v>
      </c>
      <c r="EP1" s="1298" t="s">
        <v>457</v>
      </c>
      <c r="EQ1" s="1298" t="s">
        <v>458</v>
      </c>
      <c r="ER1" s="1298" t="s">
        <v>459</v>
      </c>
      <c r="ES1" s="1298" t="s">
        <v>460</v>
      </c>
      <c r="ET1" s="1298" t="s">
        <v>461</v>
      </c>
      <c r="EU1" s="1298" t="s">
        <v>462</v>
      </c>
      <c r="EV1" s="1298" t="s">
        <v>463</v>
      </c>
      <c r="EW1" s="1298" t="s">
        <v>464</v>
      </c>
      <c r="EX1" s="1298" t="s">
        <v>465</v>
      </c>
      <c r="EY1" s="1298" t="s">
        <v>466</v>
      </c>
      <c r="EZ1" s="1298" t="s">
        <v>467</v>
      </c>
      <c r="FA1" s="1298" t="s">
        <v>468</v>
      </c>
      <c r="FB1" s="1298" t="s">
        <v>469</v>
      </c>
      <c r="FC1" s="1298" t="s">
        <v>470</v>
      </c>
      <c r="FD1" s="1298" t="s">
        <v>471</v>
      </c>
      <c r="FE1" s="1298" t="s">
        <v>472</v>
      </c>
      <c r="FF1" s="1298" t="s">
        <v>473</v>
      </c>
      <c r="FG1" s="1298" t="s">
        <v>474</v>
      </c>
      <c r="FH1" s="1298" t="s">
        <v>475</v>
      </c>
      <c r="FI1" s="1298" t="s">
        <v>476</v>
      </c>
      <c r="FJ1" s="1298" t="s">
        <v>477</v>
      </c>
      <c r="FK1" s="1298" t="s">
        <v>478</v>
      </c>
      <c r="FL1" s="1298" t="s">
        <v>479</v>
      </c>
      <c r="FM1" s="1298" t="s">
        <v>480</v>
      </c>
      <c r="FN1" s="1298" t="s">
        <v>481</v>
      </c>
      <c r="FO1" s="1298" t="s">
        <v>482</v>
      </c>
      <c r="FP1" s="1298" t="s">
        <v>483</v>
      </c>
      <c r="FQ1" s="1298" t="s">
        <v>484</v>
      </c>
      <c r="FR1" s="1298" t="s">
        <v>485</v>
      </c>
      <c r="FS1" s="1298" t="s">
        <v>486</v>
      </c>
      <c r="FT1" s="1298" t="s">
        <v>487</v>
      </c>
      <c r="FU1" s="1298" t="s">
        <v>488</v>
      </c>
      <c r="FV1" s="1298" t="s">
        <v>489</v>
      </c>
      <c r="FW1" s="1298" t="s">
        <v>490</v>
      </c>
      <c r="FX1" s="1298" t="s">
        <v>491</v>
      </c>
      <c r="FY1" s="1298" t="s">
        <v>492</v>
      </c>
      <c r="FZ1" s="1298" t="s">
        <v>493</v>
      </c>
      <c r="GA1" s="1298" t="s">
        <v>494</v>
      </c>
      <c r="GB1" s="1298" t="s">
        <v>495</v>
      </c>
      <c r="GC1" s="1298" t="s">
        <v>496</v>
      </c>
      <c r="GD1" s="1298" t="s">
        <v>497</v>
      </c>
      <c r="GE1" s="1298" t="s">
        <v>498</v>
      </c>
      <c r="GF1" s="1298" t="s">
        <v>499</v>
      </c>
      <c r="GG1" s="1298" t="s">
        <v>500</v>
      </c>
      <c r="GH1" s="1298" t="s">
        <v>501</v>
      </c>
      <c r="GI1" s="1298" t="s">
        <v>502</v>
      </c>
      <c r="GJ1" s="1298" t="s">
        <v>503</v>
      </c>
      <c r="GK1" s="1298" t="s">
        <v>504</v>
      </c>
      <c r="GL1" s="1298" t="s">
        <v>505</v>
      </c>
      <c r="GM1" s="1298" t="s">
        <v>506</v>
      </c>
      <c r="GN1" s="1298" t="s">
        <v>507</v>
      </c>
      <c r="GO1" s="1298" t="s">
        <v>508</v>
      </c>
      <c r="GP1" s="1298" t="s">
        <v>509</v>
      </c>
      <c r="GQ1" s="1298" t="s">
        <v>510</v>
      </c>
      <c r="GR1" s="1298" t="s">
        <v>511</v>
      </c>
      <c r="GS1" s="1298" t="s">
        <v>512</v>
      </c>
      <c r="GT1" s="1298" t="s">
        <v>513</v>
      </c>
      <c r="GU1" s="1298" t="s">
        <v>514</v>
      </c>
      <c r="GV1" s="1298" t="s">
        <v>515</v>
      </c>
      <c r="GW1" s="1298" t="s">
        <v>516</v>
      </c>
      <c r="GX1" s="1298" t="s">
        <v>517</v>
      </c>
      <c r="GY1" s="1298" t="s">
        <v>518</v>
      </c>
      <c r="GZ1" s="1298" t="s">
        <v>519</v>
      </c>
      <c r="HA1" s="1298" t="s">
        <v>520</v>
      </c>
      <c r="HB1" s="1298" t="s">
        <v>521</v>
      </c>
      <c r="HC1" s="1298" t="s">
        <v>522</v>
      </c>
      <c r="HD1" s="1298" t="s">
        <v>523</v>
      </c>
      <c r="HE1" s="1298" t="s">
        <v>524</v>
      </c>
      <c r="HF1" s="1298" t="s">
        <v>525</v>
      </c>
      <c r="HG1" s="1298" t="s">
        <v>526</v>
      </c>
      <c r="HH1" s="1298" t="s">
        <v>527</v>
      </c>
      <c r="HI1" s="1298" t="s">
        <v>528</v>
      </c>
      <c r="HJ1" s="1298" t="s">
        <v>529</v>
      </c>
      <c r="HK1" s="1298" t="s">
        <v>530</v>
      </c>
      <c r="HL1" s="1298" t="s">
        <v>531</v>
      </c>
      <c r="HM1" s="1298" t="s">
        <v>532</v>
      </c>
      <c r="HN1" s="1298" t="s">
        <v>533</v>
      </c>
      <c r="HO1" s="1298" t="s">
        <v>534</v>
      </c>
      <c r="HP1" s="1298" t="s">
        <v>535</v>
      </c>
      <c r="HQ1" s="1298" t="s">
        <v>536</v>
      </c>
      <c r="HR1" s="1298" t="s">
        <v>537</v>
      </c>
      <c r="HS1" s="1298" t="s">
        <v>538</v>
      </c>
      <c r="HT1" s="1298" t="s">
        <v>539</v>
      </c>
      <c r="HU1" s="1298" t="s">
        <v>540</v>
      </c>
      <c r="HV1" s="1298" t="s">
        <v>541</v>
      </c>
      <c r="HW1" s="1298" t="s">
        <v>542</v>
      </c>
      <c r="HX1" s="1298" t="s">
        <v>543</v>
      </c>
      <c r="HY1" s="1298" t="s">
        <v>544</v>
      </c>
      <c r="HZ1" s="1298" t="s">
        <v>545</v>
      </c>
      <c r="IA1" s="1298" t="s">
        <v>546</v>
      </c>
      <c r="IB1" s="1298" t="s">
        <v>547</v>
      </c>
      <c r="IC1" s="1298" t="s">
        <v>548</v>
      </c>
      <c r="ID1" s="1298" t="s">
        <v>549</v>
      </c>
      <c r="IE1" s="1298" t="s">
        <v>550</v>
      </c>
      <c r="IF1" s="1298" t="s">
        <v>551</v>
      </c>
      <c r="IG1" s="1298" t="s">
        <v>552</v>
      </c>
      <c r="IH1" s="1298" t="s">
        <v>553</v>
      </c>
      <c r="II1" s="1298" t="s">
        <v>554</v>
      </c>
      <c r="IJ1" s="1298" t="s">
        <v>555</v>
      </c>
      <c r="IK1" s="1298" t="s">
        <v>556</v>
      </c>
      <c r="IL1" s="1298" t="s">
        <v>557</v>
      </c>
      <c r="IM1" s="1298" t="s">
        <v>558</v>
      </c>
      <c r="IN1" s="1298" t="s">
        <v>559</v>
      </c>
      <c r="IO1" s="1298" t="s">
        <v>560</v>
      </c>
      <c r="IP1" s="1298" t="s">
        <v>561</v>
      </c>
      <c r="IQ1" s="1298" t="s">
        <v>562</v>
      </c>
      <c r="IR1" s="1298" t="s">
        <v>563</v>
      </c>
      <c r="IS1" s="1298" t="s">
        <v>564</v>
      </c>
      <c r="IT1" s="1298" t="s">
        <v>565</v>
      </c>
      <c r="IU1" s="1298" t="s">
        <v>566</v>
      </c>
      <c r="IV1" s="1298" t="s">
        <v>567</v>
      </c>
      <c r="IW1" s="1298" t="s">
        <v>568</v>
      </c>
      <c r="IX1" s="1298" t="s">
        <v>569</v>
      </c>
      <c r="IY1" s="1298" t="s">
        <v>570</v>
      </c>
      <c r="IZ1" s="1298" t="s">
        <v>571</v>
      </c>
      <c r="JA1" s="1298" t="s">
        <v>572</v>
      </c>
      <c r="JB1" s="1298" t="s">
        <v>573</v>
      </c>
      <c r="JC1" s="1298" t="s">
        <v>574</v>
      </c>
      <c r="JD1" s="1298" t="s">
        <v>575</v>
      </c>
      <c r="JE1" s="1298" t="s">
        <v>576</v>
      </c>
      <c r="JF1" s="1298" t="s">
        <v>577</v>
      </c>
      <c r="JG1" s="1298" t="s">
        <v>578</v>
      </c>
      <c r="JH1" s="1298" t="s">
        <v>579</v>
      </c>
      <c r="JI1" s="1298" t="s">
        <v>580</v>
      </c>
      <c r="JJ1" s="1298" t="s">
        <v>581</v>
      </c>
      <c r="JK1" s="1298" t="s">
        <v>582</v>
      </c>
      <c r="JL1" s="1298" t="s">
        <v>583</v>
      </c>
      <c r="JM1" s="1298" t="s">
        <v>584</v>
      </c>
      <c r="JN1" s="1298" t="s">
        <v>585</v>
      </c>
      <c r="JO1" s="1298" t="s">
        <v>586</v>
      </c>
      <c r="JP1" s="1298" t="s">
        <v>587</v>
      </c>
      <c r="JQ1" s="1298" t="s">
        <v>588</v>
      </c>
      <c r="JR1" s="1298" t="s">
        <v>589</v>
      </c>
      <c r="JS1" s="1298" t="s">
        <v>590</v>
      </c>
      <c r="JT1" s="1298" t="s">
        <v>591</v>
      </c>
      <c r="JU1" s="1298" t="s">
        <v>592</v>
      </c>
      <c r="JV1" s="1298" t="s">
        <v>593</v>
      </c>
      <c r="JW1" s="1298" t="s">
        <v>594</v>
      </c>
      <c r="JX1" s="1298" t="s">
        <v>595</v>
      </c>
      <c r="JY1" s="1298" t="s">
        <v>596</v>
      </c>
      <c r="JZ1" s="1298" t="s">
        <v>597</v>
      </c>
      <c r="KA1" s="1298" t="s">
        <v>598</v>
      </c>
      <c r="KB1" s="1298" t="s">
        <v>599</v>
      </c>
      <c r="KC1" s="1298" t="s">
        <v>600</v>
      </c>
      <c r="KD1" s="1298" t="s">
        <v>601</v>
      </c>
      <c r="KE1" s="1298" t="s">
        <v>602</v>
      </c>
      <c r="KF1" s="1298" t="s">
        <v>603</v>
      </c>
      <c r="KG1" s="1298" t="s">
        <v>604</v>
      </c>
      <c r="KH1" s="1298" t="s">
        <v>605</v>
      </c>
      <c r="KI1" s="1298" t="s">
        <v>606</v>
      </c>
      <c r="KJ1" s="1298" t="s">
        <v>607</v>
      </c>
      <c r="KK1" s="1298" t="s">
        <v>608</v>
      </c>
      <c r="KL1" s="1298" t="s">
        <v>609</v>
      </c>
      <c r="KM1" s="1298" t="s">
        <v>610</v>
      </c>
      <c r="KN1" s="1298" t="s">
        <v>611</v>
      </c>
      <c r="KO1" s="1298" t="s">
        <v>612</v>
      </c>
      <c r="KP1" s="1298" t="s">
        <v>613</v>
      </c>
      <c r="KQ1" s="1298" t="s">
        <v>614</v>
      </c>
      <c r="KR1" s="1298" t="s">
        <v>615</v>
      </c>
      <c r="KS1" s="1298" t="s">
        <v>616</v>
      </c>
      <c r="KT1" s="1298" t="s">
        <v>617</v>
      </c>
      <c r="KU1" s="1298" t="s">
        <v>618</v>
      </c>
      <c r="KV1" s="1298" t="s">
        <v>619</v>
      </c>
      <c r="KW1" s="1298" t="s">
        <v>620</v>
      </c>
      <c r="KX1" s="1298" t="s">
        <v>621</v>
      </c>
      <c r="KY1" s="1298" t="s">
        <v>622</v>
      </c>
      <c r="KZ1" s="1298" t="s">
        <v>623</v>
      </c>
      <c r="LA1" s="1298" t="s">
        <v>624</v>
      </c>
      <c r="LB1" s="1298" t="s">
        <v>625</v>
      </c>
      <c r="LC1" s="1298" t="s">
        <v>626</v>
      </c>
      <c r="LD1" s="1298" t="s">
        <v>627</v>
      </c>
      <c r="LE1" s="1298" t="s">
        <v>628</v>
      </c>
      <c r="LF1" s="1298" t="s">
        <v>629</v>
      </c>
      <c r="LG1" s="1298" t="s">
        <v>630</v>
      </c>
      <c r="LH1" s="1298" t="s">
        <v>631</v>
      </c>
      <c r="LI1" s="1298" t="s">
        <v>632</v>
      </c>
      <c r="LJ1" s="1298" t="s">
        <v>633</v>
      </c>
      <c r="LK1" s="1298" t="s">
        <v>634</v>
      </c>
      <c r="LL1" s="1298" t="s">
        <v>635</v>
      </c>
      <c r="LM1" s="1298" t="s">
        <v>636</v>
      </c>
      <c r="LN1" s="1298" t="s">
        <v>637</v>
      </c>
      <c r="LO1" s="1298" t="s">
        <v>638</v>
      </c>
      <c r="LP1" s="1298" t="s">
        <v>639</v>
      </c>
      <c r="LQ1" s="1298" t="s">
        <v>640</v>
      </c>
      <c r="LR1" s="1298" t="s">
        <v>641</v>
      </c>
      <c r="LS1" s="1298" t="s">
        <v>642</v>
      </c>
      <c r="LT1" s="1298" t="s">
        <v>643</v>
      </c>
      <c r="LU1" s="1298" t="s">
        <v>644</v>
      </c>
      <c r="LV1" s="1298" t="s">
        <v>645</v>
      </c>
      <c r="LW1" s="1298" t="s">
        <v>646</v>
      </c>
      <c r="LX1" s="1298" t="s">
        <v>647</v>
      </c>
      <c r="LY1" s="1298" t="s">
        <v>648</v>
      </c>
      <c r="LZ1" s="1298" t="s">
        <v>649</v>
      </c>
      <c r="MA1" s="1298" t="s">
        <v>650</v>
      </c>
      <c r="MB1" s="1298" t="s">
        <v>651</v>
      </c>
      <c r="MC1" s="1298" t="s">
        <v>1325</v>
      </c>
      <c r="MD1" s="1298" t="s">
        <v>1326</v>
      </c>
      <c r="ME1" s="1298" t="s">
        <v>1327</v>
      </c>
      <c r="MF1" s="1298" t="s">
        <v>1328</v>
      </c>
      <c r="MG1" s="1298" t="s">
        <v>1329</v>
      </c>
      <c r="MH1" s="1298" t="s">
        <v>1330</v>
      </c>
      <c r="MI1" s="1298" t="s">
        <v>1331</v>
      </c>
      <c r="MJ1" s="1298" t="s">
        <v>1332</v>
      </c>
      <c r="MK1" s="1298" t="s">
        <v>1333</v>
      </c>
      <c r="ML1" s="1298" t="s">
        <v>1334</v>
      </c>
      <c r="MM1" s="1298" t="s">
        <v>1335</v>
      </c>
      <c r="MN1" s="1298" t="s">
        <v>1336</v>
      </c>
      <c r="MO1" s="1298" t="s">
        <v>1337</v>
      </c>
      <c r="MP1" s="1298" t="s">
        <v>1338</v>
      </c>
      <c r="MQ1" s="1298" t="s">
        <v>1339</v>
      </c>
      <c r="MR1" s="1298" t="s">
        <v>1340</v>
      </c>
      <c r="MS1" s="1298" t="s">
        <v>1341</v>
      </c>
      <c r="MT1" s="1298" t="s">
        <v>1342</v>
      </c>
      <c r="MU1" s="1298" t="s">
        <v>1343</v>
      </c>
      <c r="MV1" s="1298" t="s">
        <v>1344</v>
      </c>
      <c r="MW1" s="1298" t="s">
        <v>1345</v>
      </c>
      <c r="MX1" s="1298" t="s">
        <v>1346</v>
      </c>
      <c r="MY1" s="1298" t="s">
        <v>652</v>
      </c>
      <c r="MZ1" s="1298" t="s">
        <v>653</v>
      </c>
      <c r="NA1" s="1298" t="s">
        <v>654</v>
      </c>
      <c r="NB1" s="1298" t="s">
        <v>655</v>
      </c>
      <c r="NC1" s="1298" t="s">
        <v>656</v>
      </c>
      <c r="ND1" s="1298" t="s">
        <v>657</v>
      </c>
      <c r="NE1" s="1298" t="s">
        <v>658</v>
      </c>
      <c r="NF1" s="1298" t="s">
        <v>659</v>
      </c>
      <c r="NG1" s="1298" t="s">
        <v>660</v>
      </c>
      <c r="NH1" s="1298" t="s">
        <v>661</v>
      </c>
      <c r="NI1" s="1298" t="s">
        <v>662</v>
      </c>
      <c r="NJ1" s="1298" t="s">
        <v>663</v>
      </c>
      <c r="NK1" s="1298" t="s">
        <v>664</v>
      </c>
      <c r="NL1" s="1299" t="s">
        <v>667</v>
      </c>
      <c r="NM1" s="1299" t="s">
        <v>668</v>
      </c>
      <c r="NN1" s="1299" t="s">
        <v>669</v>
      </c>
      <c r="NO1" s="1299" t="s">
        <v>670</v>
      </c>
      <c r="NP1" s="1299" t="s">
        <v>751</v>
      </c>
      <c r="NQ1" s="1300" t="s">
        <v>671</v>
      </c>
      <c r="NR1" s="1300" t="s">
        <v>672</v>
      </c>
      <c r="NS1" s="1300" t="s">
        <v>673</v>
      </c>
      <c r="NT1" s="1300" t="s">
        <v>674</v>
      </c>
      <c r="NU1" s="1300" t="s">
        <v>752</v>
      </c>
      <c r="NV1" s="1299" t="s">
        <v>675</v>
      </c>
      <c r="NW1" s="1299" t="s">
        <v>676</v>
      </c>
      <c r="NX1" s="1299" t="s">
        <v>677</v>
      </c>
      <c r="NY1" s="1299" t="s">
        <v>678</v>
      </c>
      <c r="NZ1" s="1299" t="s">
        <v>679</v>
      </c>
      <c r="OA1" s="1299" t="s">
        <v>680</v>
      </c>
      <c r="OB1" s="1299" t="s">
        <v>753</v>
      </c>
      <c r="OC1" s="1299" t="s">
        <v>754</v>
      </c>
      <c r="OD1" s="1299" t="s">
        <v>681</v>
      </c>
      <c r="OE1" s="1299" t="s">
        <v>755</v>
      </c>
      <c r="OF1" s="1300" t="s">
        <v>682</v>
      </c>
      <c r="OG1" s="1300" t="s">
        <v>683</v>
      </c>
      <c r="OH1" s="1300" t="s">
        <v>684</v>
      </c>
      <c r="OI1" s="1300" t="s">
        <v>685</v>
      </c>
      <c r="OJ1" s="1300" t="s">
        <v>686</v>
      </c>
      <c r="OK1" s="1300" t="s">
        <v>687</v>
      </c>
      <c r="OL1" s="1300" t="s">
        <v>756</v>
      </c>
      <c r="OM1" s="1300" t="s">
        <v>757</v>
      </c>
      <c r="ON1" s="1300" t="s">
        <v>688</v>
      </c>
      <c r="OO1" s="1300" t="s">
        <v>758</v>
      </c>
      <c r="OP1" s="1299" t="s">
        <v>689</v>
      </c>
      <c r="OQ1" s="1299" t="s">
        <v>690</v>
      </c>
      <c r="OR1" s="1299" t="s">
        <v>691</v>
      </c>
      <c r="OS1" s="1299" t="s">
        <v>692</v>
      </c>
      <c r="OT1" s="1299" t="s">
        <v>693</v>
      </c>
      <c r="OU1" s="1299" t="s">
        <v>694</v>
      </c>
      <c r="OV1" s="1299" t="s">
        <v>695</v>
      </c>
      <c r="OW1" s="1299" t="s">
        <v>696</v>
      </c>
      <c r="OX1" s="1299" t="s">
        <v>697</v>
      </c>
      <c r="OY1" s="1299" t="s">
        <v>698</v>
      </c>
      <c r="OZ1" s="1299" t="s">
        <v>699</v>
      </c>
      <c r="PA1" s="1299" t="s">
        <v>700</v>
      </c>
      <c r="PB1" s="1299" t="s">
        <v>701</v>
      </c>
      <c r="PC1" s="1299" t="s">
        <v>702</v>
      </c>
      <c r="PD1" s="1300" t="s">
        <v>703</v>
      </c>
      <c r="PE1" s="1300" t="s">
        <v>704</v>
      </c>
      <c r="PF1" s="1300" t="s">
        <v>705</v>
      </c>
      <c r="PG1" s="1300" t="s">
        <v>706</v>
      </c>
      <c r="PH1" s="1300" t="s">
        <v>707</v>
      </c>
      <c r="PI1" s="1300" t="s">
        <v>708</v>
      </c>
      <c r="PJ1" s="1300" t="s">
        <v>709</v>
      </c>
      <c r="PK1" s="1300" t="s">
        <v>710</v>
      </c>
      <c r="PL1" s="1300" t="s">
        <v>711</v>
      </c>
      <c r="PM1" s="1300" t="s">
        <v>712</v>
      </c>
      <c r="PN1" s="1300" t="s">
        <v>713</v>
      </c>
      <c r="PO1" s="1300" t="s">
        <v>714</v>
      </c>
      <c r="PP1" s="1300" t="s">
        <v>715</v>
      </c>
      <c r="PQ1" s="1300" t="s">
        <v>716</v>
      </c>
      <c r="PR1" s="1299" t="s">
        <v>717</v>
      </c>
      <c r="PS1" s="1299" t="s">
        <v>718</v>
      </c>
      <c r="PT1" s="1299" t="s">
        <v>719</v>
      </c>
      <c r="PU1" s="1299" t="s">
        <v>720</v>
      </c>
      <c r="PV1" s="1299" t="s">
        <v>721</v>
      </c>
      <c r="PW1" s="1299" t="s">
        <v>722</v>
      </c>
      <c r="PX1" s="1299" t="s">
        <v>723</v>
      </c>
      <c r="PY1" s="1299" t="s">
        <v>724</v>
      </c>
      <c r="PZ1" s="1299" t="s">
        <v>725</v>
      </c>
      <c r="QA1" s="1299" t="s">
        <v>726</v>
      </c>
      <c r="QB1" s="1299" t="s">
        <v>727</v>
      </c>
      <c r="QC1" s="1299" t="s">
        <v>728</v>
      </c>
      <c r="QD1" s="1299" t="s">
        <v>729</v>
      </c>
      <c r="QE1" s="1299" t="s">
        <v>730</v>
      </c>
      <c r="QF1" s="1299" t="s">
        <v>731</v>
      </c>
      <c r="QG1" s="1299" t="s">
        <v>732</v>
      </c>
      <c r="QH1" s="1299" t="s">
        <v>733</v>
      </c>
      <c r="QI1" s="1300" t="s">
        <v>734</v>
      </c>
      <c r="QJ1" s="1300" t="s">
        <v>735</v>
      </c>
      <c r="QK1" s="1300" t="s">
        <v>736</v>
      </c>
      <c r="QL1" s="1300" t="s">
        <v>737</v>
      </c>
      <c r="QM1" s="1300" t="s">
        <v>738</v>
      </c>
      <c r="QN1" s="1300" t="s">
        <v>739</v>
      </c>
      <c r="QO1" s="1300" t="s">
        <v>740</v>
      </c>
      <c r="QP1" s="1300" t="s">
        <v>741</v>
      </c>
      <c r="QQ1" s="1300" t="s">
        <v>742</v>
      </c>
      <c r="QR1" s="1300" t="s">
        <v>743</v>
      </c>
      <c r="QS1" s="1300" t="s">
        <v>744</v>
      </c>
      <c r="QT1" s="1300" t="s">
        <v>745</v>
      </c>
      <c r="QU1" s="1300" t="s">
        <v>746</v>
      </c>
      <c r="QV1" s="1300" t="s">
        <v>747</v>
      </c>
      <c r="QW1" s="1300" t="s">
        <v>748</v>
      </c>
      <c r="QX1" s="1300" t="s">
        <v>749</v>
      </c>
      <c r="QY1" s="1300" t="s">
        <v>750</v>
      </c>
      <c r="QZ1" s="1299" t="s">
        <v>759</v>
      </c>
      <c r="RA1" s="1299" t="s">
        <v>760</v>
      </c>
      <c r="RB1" s="1299" t="s">
        <v>761</v>
      </c>
      <c r="RC1" s="1299" t="s">
        <v>762</v>
      </c>
      <c r="RD1" s="1299" t="s">
        <v>763</v>
      </c>
      <c r="RE1" s="1299" t="s">
        <v>764</v>
      </c>
      <c r="RF1" s="1299" t="s">
        <v>765</v>
      </c>
      <c r="RG1" s="1299" t="s">
        <v>766</v>
      </c>
      <c r="RH1" s="1299" t="s">
        <v>767</v>
      </c>
      <c r="RI1" s="1299" t="s">
        <v>1208</v>
      </c>
      <c r="RJ1" s="1299" t="s">
        <v>768</v>
      </c>
      <c r="RK1" s="1299" t="s">
        <v>782</v>
      </c>
      <c r="RL1" s="1299" t="s">
        <v>769</v>
      </c>
      <c r="RM1" s="1299" t="s">
        <v>783</v>
      </c>
      <c r="RN1" s="1299" t="s">
        <v>784</v>
      </c>
      <c r="RO1" s="1299" t="s">
        <v>785</v>
      </c>
      <c r="RP1" s="1299" t="s">
        <v>770</v>
      </c>
      <c r="RQ1" s="1299" t="s">
        <v>771</v>
      </c>
      <c r="RR1" s="1299" t="s">
        <v>772</v>
      </c>
      <c r="RS1" s="1299" t="s">
        <v>773</v>
      </c>
      <c r="RT1" s="1299" t="s">
        <v>774</v>
      </c>
      <c r="RU1" s="1299" t="s">
        <v>775</v>
      </c>
      <c r="RV1" s="1299" t="s">
        <v>776</v>
      </c>
      <c r="RW1" s="1299" t="s">
        <v>777</v>
      </c>
      <c r="RX1" s="1299" t="s">
        <v>778</v>
      </c>
      <c r="RY1" s="1299" t="s">
        <v>779</v>
      </c>
      <c r="RZ1" s="1299" t="s">
        <v>786</v>
      </c>
      <c r="SA1" s="1299" t="s">
        <v>780</v>
      </c>
      <c r="SB1" s="1299" t="s">
        <v>781</v>
      </c>
      <c r="SC1" s="1299" t="s">
        <v>787</v>
      </c>
      <c r="SD1" s="1300" t="s">
        <v>788</v>
      </c>
      <c r="SE1" s="1300" t="s">
        <v>789</v>
      </c>
      <c r="SF1" s="1300" t="s">
        <v>790</v>
      </c>
      <c r="SG1" s="1300" t="s">
        <v>791</v>
      </c>
      <c r="SH1" s="1300" t="s">
        <v>792</v>
      </c>
      <c r="SI1" s="1300" t="s">
        <v>793</v>
      </c>
      <c r="SJ1" s="1300" t="s">
        <v>794</v>
      </c>
      <c r="SK1" s="1300" t="s">
        <v>795</v>
      </c>
      <c r="SL1" s="1300" t="s">
        <v>796</v>
      </c>
      <c r="SM1" s="1300" t="s">
        <v>1209</v>
      </c>
      <c r="SN1" s="1300" t="s">
        <v>797</v>
      </c>
      <c r="SO1" s="1300" t="s">
        <v>798</v>
      </c>
      <c r="SP1" s="1300" t="s">
        <v>799</v>
      </c>
      <c r="SQ1" s="1300" t="s">
        <v>800</v>
      </c>
      <c r="SR1" s="1300" t="s">
        <v>801</v>
      </c>
      <c r="SS1" s="1300" t="s">
        <v>802</v>
      </c>
      <c r="ST1" s="1300" t="s">
        <v>803</v>
      </c>
      <c r="SU1" s="1300" t="s">
        <v>804</v>
      </c>
      <c r="SV1" s="1300" t="s">
        <v>805</v>
      </c>
      <c r="SW1" s="1300" t="s">
        <v>806</v>
      </c>
      <c r="SX1" s="1300" t="s">
        <v>807</v>
      </c>
      <c r="SY1" s="1300" t="s">
        <v>808</v>
      </c>
      <c r="SZ1" s="1300" t="s">
        <v>809</v>
      </c>
      <c r="TA1" s="1300" t="s">
        <v>810</v>
      </c>
      <c r="TB1" s="1300" t="s">
        <v>811</v>
      </c>
      <c r="TC1" s="1300" t="s">
        <v>812</v>
      </c>
      <c r="TD1" s="1300" t="s">
        <v>813</v>
      </c>
      <c r="TE1" s="1300" t="s">
        <v>814</v>
      </c>
      <c r="TF1" s="1300" t="s">
        <v>815</v>
      </c>
      <c r="TG1" s="1300" t="s">
        <v>816</v>
      </c>
      <c r="TH1" s="1299" t="s">
        <v>817</v>
      </c>
      <c r="TI1" s="1299" t="s">
        <v>818</v>
      </c>
      <c r="TJ1" s="1299" t="s">
        <v>819</v>
      </c>
      <c r="TK1" s="1299" t="s">
        <v>820</v>
      </c>
      <c r="TL1" s="1299" t="s">
        <v>821</v>
      </c>
      <c r="TM1" s="1299" t="s">
        <v>822</v>
      </c>
      <c r="TN1" s="1299" t="s">
        <v>823</v>
      </c>
      <c r="TO1" s="1299" t="s">
        <v>824</v>
      </c>
      <c r="TP1" s="1299" t="s">
        <v>825</v>
      </c>
      <c r="TQ1" s="1299" t="s">
        <v>1210</v>
      </c>
      <c r="TR1" s="1299" t="s">
        <v>826</v>
      </c>
      <c r="TS1" s="1299" t="s">
        <v>827</v>
      </c>
      <c r="TT1" s="1299" t="s">
        <v>828</v>
      </c>
      <c r="TU1" s="1299" t="s">
        <v>829</v>
      </c>
      <c r="TV1" s="1299" t="s">
        <v>830</v>
      </c>
      <c r="TW1" s="1299" t="s">
        <v>831</v>
      </c>
      <c r="TX1" s="1299" t="s">
        <v>832</v>
      </c>
      <c r="TY1" s="1299" t="s">
        <v>833</v>
      </c>
      <c r="TZ1" s="1299" t="s">
        <v>834</v>
      </c>
      <c r="UA1" s="1299" t="s">
        <v>835</v>
      </c>
      <c r="UB1" s="1299" t="s">
        <v>836</v>
      </c>
      <c r="UC1" s="1299" t="s">
        <v>837</v>
      </c>
      <c r="UD1" s="1299" t="s">
        <v>838</v>
      </c>
      <c r="UE1" s="1299" t="s">
        <v>839</v>
      </c>
      <c r="UF1" s="1299" t="s">
        <v>840</v>
      </c>
      <c r="UG1" s="1299" t="s">
        <v>841</v>
      </c>
      <c r="UH1" s="1299" t="s">
        <v>842</v>
      </c>
      <c r="UI1" s="1299" t="s">
        <v>843</v>
      </c>
      <c r="UJ1" s="1299" t="s">
        <v>846</v>
      </c>
      <c r="UK1" s="1299" t="s">
        <v>847</v>
      </c>
      <c r="UL1" s="1299" t="s">
        <v>848</v>
      </c>
      <c r="UM1" s="1299" t="s">
        <v>849</v>
      </c>
      <c r="UN1" s="1299" t="s">
        <v>844</v>
      </c>
      <c r="UO1" s="1299" t="s">
        <v>845</v>
      </c>
      <c r="UP1" s="1300" t="s">
        <v>850</v>
      </c>
      <c r="UQ1" s="1300" t="s">
        <v>851</v>
      </c>
      <c r="UR1" s="1300" t="s">
        <v>852</v>
      </c>
      <c r="US1" s="1300" t="s">
        <v>853</v>
      </c>
      <c r="UT1" s="1300" t="s">
        <v>854</v>
      </c>
      <c r="UU1" s="1300" t="s">
        <v>855</v>
      </c>
      <c r="UV1" s="1300" t="s">
        <v>856</v>
      </c>
      <c r="UW1" s="1300" t="s">
        <v>857</v>
      </c>
      <c r="UX1" s="1300" t="s">
        <v>858</v>
      </c>
      <c r="UY1" s="1300" t="s">
        <v>1211</v>
      </c>
      <c r="UZ1" s="1300" t="s">
        <v>859</v>
      </c>
      <c r="VA1" s="1300" t="s">
        <v>860</v>
      </c>
      <c r="VB1" s="1300" t="s">
        <v>861</v>
      </c>
      <c r="VC1" s="1300" t="s">
        <v>862</v>
      </c>
      <c r="VD1" s="1300" t="s">
        <v>863</v>
      </c>
      <c r="VE1" s="1300" t="s">
        <v>864</v>
      </c>
      <c r="VF1" s="1300" t="s">
        <v>881</v>
      </c>
      <c r="VG1" s="1300" t="s">
        <v>882</v>
      </c>
      <c r="VH1" s="1300" t="s">
        <v>865</v>
      </c>
      <c r="VI1" s="1300" t="s">
        <v>866</v>
      </c>
      <c r="VJ1" s="1300" t="s">
        <v>867</v>
      </c>
      <c r="VK1" s="1300" t="s">
        <v>868</v>
      </c>
      <c r="VL1" s="1300" t="s">
        <v>869</v>
      </c>
      <c r="VM1" s="1300" t="s">
        <v>870</v>
      </c>
      <c r="VN1" s="1300" t="s">
        <v>871</v>
      </c>
      <c r="VO1" s="1300" t="s">
        <v>872</v>
      </c>
      <c r="VP1" s="1300" t="s">
        <v>873</v>
      </c>
      <c r="VQ1" s="1300" t="s">
        <v>874</v>
      </c>
      <c r="VR1" s="1300" t="s">
        <v>875</v>
      </c>
      <c r="VS1" s="1300" t="s">
        <v>876</v>
      </c>
      <c r="VT1" s="1300" t="s">
        <v>877</v>
      </c>
      <c r="VU1" s="1300" t="s">
        <v>878</v>
      </c>
      <c r="VV1" s="1300" t="s">
        <v>879</v>
      </c>
      <c r="VW1" s="1300" t="s">
        <v>880</v>
      </c>
      <c r="VX1" s="1298" t="s">
        <v>931</v>
      </c>
      <c r="VY1" s="1298" t="s">
        <v>932</v>
      </c>
      <c r="VZ1" s="1298" t="s">
        <v>933</v>
      </c>
      <c r="WA1" s="1298" t="s">
        <v>936</v>
      </c>
      <c r="WB1" s="1298" t="s">
        <v>937</v>
      </c>
      <c r="WC1" s="1298" t="s">
        <v>934</v>
      </c>
      <c r="WD1" s="1298" t="s">
        <v>935</v>
      </c>
      <c r="WE1" s="1298" t="s">
        <v>951</v>
      </c>
      <c r="WF1" s="1298" t="s">
        <v>952</v>
      </c>
      <c r="WG1" s="1298" t="s">
        <v>953</v>
      </c>
      <c r="WH1" s="1298" t="s">
        <v>954</v>
      </c>
      <c r="WI1" s="1298" t="s">
        <v>955</v>
      </c>
      <c r="WJ1" s="1298" t="s">
        <v>956</v>
      </c>
      <c r="WK1" s="1298" t="s">
        <v>957</v>
      </c>
      <c r="WL1" s="1298" t="s">
        <v>962</v>
      </c>
      <c r="WM1" s="1298" t="s">
        <v>963</v>
      </c>
      <c r="WN1" s="1298" t="s">
        <v>964</v>
      </c>
      <c r="WO1" s="1298" t="s">
        <v>965</v>
      </c>
      <c r="WP1" s="1298" t="s">
        <v>966</v>
      </c>
      <c r="WQ1" s="1298" t="s">
        <v>967</v>
      </c>
      <c r="WR1" s="1298" t="s">
        <v>968</v>
      </c>
      <c r="WS1" s="1298" t="s">
        <v>969</v>
      </c>
      <c r="WT1" s="1298" t="s">
        <v>970</v>
      </c>
      <c r="WU1" s="1298" t="s">
        <v>971</v>
      </c>
      <c r="WV1" s="1298" t="s">
        <v>972</v>
      </c>
      <c r="WW1" s="1298" t="s">
        <v>973</v>
      </c>
      <c r="WX1" s="1298" t="s">
        <v>974</v>
      </c>
      <c r="WY1" s="1298" t="s">
        <v>975</v>
      </c>
      <c r="WZ1" s="1298" t="s">
        <v>976</v>
      </c>
      <c r="XA1" s="1298" t="s">
        <v>977</v>
      </c>
      <c r="XB1" s="1298" t="s">
        <v>978</v>
      </c>
      <c r="XC1" s="1298" t="s">
        <v>979</v>
      </c>
      <c r="XD1" s="1298" t="s">
        <v>985</v>
      </c>
      <c r="XE1" s="1298" t="s">
        <v>986</v>
      </c>
      <c r="XF1" s="1298" t="s">
        <v>987</v>
      </c>
      <c r="XG1" s="1298" t="s">
        <v>988</v>
      </c>
      <c r="XH1" s="1298" t="s">
        <v>989</v>
      </c>
      <c r="XI1" s="1298" t="s">
        <v>990</v>
      </c>
      <c r="XJ1" s="1298" t="s">
        <v>991</v>
      </c>
      <c r="XK1" s="1298" t="s">
        <v>992</v>
      </c>
      <c r="XL1" s="1298" t="s">
        <v>993</v>
      </c>
      <c r="XM1" s="1298" t="s">
        <v>994</v>
      </c>
      <c r="XN1" s="1298" t="s">
        <v>995</v>
      </c>
      <c r="XO1" s="1298" t="s">
        <v>996</v>
      </c>
      <c r="XP1" s="1298" t="s">
        <v>997</v>
      </c>
      <c r="XQ1" s="1298" t="s">
        <v>998</v>
      </c>
      <c r="XR1" s="1298" t="s">
        <v>999</v>
      </c>
      <c r="XS1" s="1298" t="s">
        <v>1000</v>
      </c>
      <c r="XT1" s="1298" t="s">
        <v>1001</v>
      </c>
      <c r="XU1" s="1298" t="s">
        <v>1002</v>
      </c>
      <c r="XV1" s="1298" t="s">
        <v>1003</v>
      </c>
      <c r="XW1" s="1298" t="s">
        <v>1004</v>
      </c>
      <c r="XX1" s="1298" t="s">
        <v>1006</v>
      </c>
      <c r="XY1" s="1298" t="s">
        <v>1007</v>
      </c>
      <c r="XZ1" s="1298" t="s">
        <v>1008</v>
      </c>
      <c r="YA1" s="1298" t="s">
        <v>1009</v>
      </c>
      <c r="YB1" s="1298" t="s">
        <v>1010</v>
      </c>
      <c r="YC1" s="1298" t="s">
        <v>1011</v>
      </c>
      <c r="YD1" s="1298" t="s">
        <v>1012</v>
      </c>
      <c r="YE1" s="1298" t="s">
        <v>1013</v>
      </c>
      <c r="YF1" s="1298" t="s">
        <v>1014</v>
      </c>
      <c r="YG1" s="1298" t="s">
        <v>1015</v>
      </c>
      <c r="YH1" s="1298" t="s">
        <v>1016</v>
      </c>
      <c r="YI1" s="1298" t="s">
        <v>1017</v>
      </c>
      <c r="YJ1" s="1298" t="s">
        <v>1018</v>
      </c>
      <c r="YK1" s="1298" t="s">
        <v>1019</v>
      </c>
      <c r="YL1" s="1298" t="s">
        <v>1020</v>
      </c>
      <c r="YM1" s="1298" t="s">
        <v>1021</v>
      </c>
      <c r="YN1" s="1298" t="s">
        <v>1022</v>
      </c>
      <c r="YO1" s="1298" t="s">
        <v>1023</v>
      </c>
      <c r="YP1" s="1298" t="s">
        <v>1024</v>
      </c>
      <c r="YQ1" s="1298" t="s">
        <v>1025</v>
      </c>
      <c r="YR1" s="1298" t="s">
        <v>1026</v>
      </c>
      <c r="YS1" s="1298" t="s">
        <v>1027</v>
      </c>
      <c r="YT1" s="1298" t="s">
        <v>1028</v>
      </c>
      <c r="YU1" s="1298" t="s">
        <v>1029</v>
      </c>
      <c r="YV1" s="1298" t="s">
        <v>1030</v>
      </c>
      <c r="YW1" s="1298" t="s">
        <v>1031</v>
      </c>
      <c r="YX1" s="1298" t="s">
        <v>1032</v>
      </c>
      <c r="YY1" s="1298" t="s">
        <v>1033</v>
      </c>
      <c r="YZ1" s="1298" t="s">
        <v>1036</v>
      </c>
      <c r="ZA1" s="1298" t="s">
        <v>1270</v>
      </c>
      <c r="ZB1" s="1298" t="s">
        <v>1271</v>
      </c>
      <c r="ZC1" s="1298" t="s">
        <v>1391</v>
      </c>
      <c r="ZD1" s="1298" t="s">
        <v>1392</v>
      </c>
      <c r="ZE1" s="1298" t="s">
        <v>1607</v>
      </c>
      <c r="ZF1" s="1298" t="s">
        <v>1608</v>
      </c>
      <c r="ZG1" s="1298" t="s">
        <v>1106</v>
      </c>
      <c r="ZH1" s="1298" t="s">
        <v>1107</v>
      </c>
      <c r="ZI1" s="1298" t="s">
        <v>1046</v>
      </c>
      <c r="ZJ1" s="1298" t="s">
        <v>1365</v>
      </c>
      <c r="ZK1" s="1298" t="s">
        <v>1366</v>
      </c>
      <c r="ZL1" s="1298" t="s">
        <v>1367</v>
      </c>
      <c r="ZM1" s="1298" t="s">
        <v>1368</v>
      </c>
      <c r="ZN1" s="1298" t="s">
        <v>1369</v>
      </c>
      <c r="ZO1" s="1298" t="s">
        <v>1370</v>
      </c>
      <c r="ZP1" s="1298" t="s">
        <v>1371</v>
      </c>
      <c r="ZQ1" s="1298" t="s">
        <v>1372</v>
      </c>
      <c r="ZR1" s="1298" t="s">
        <v>1047</v>
      </c>
      <c r="ZS1" s="1298" t="s">
        <v>1048</v>
      </c>
      <c r="ZT1" s="1298" t="s">
        <v>1373</v>
      </c>
      <c r="ZU1" s="1298" t="s">
        <v>1374</v>
      </c>
      <c r="ZV1" s="1298" t="s">
        <v>1375</v>
      </c>
      <c r="ZW1" s="1298" t="s">
        <v>1376</v>
      </c>
      <c r="ZX1" s="1298" t="s">
        <v>1377</v>
      </c>
      <c r="ZY1" s="1298" t="s">
        <v>1378</v>
      </c>
      <c r="ZZ1" s="1298" t="s">
        <v>1379</v>
      </c>
      <c r="AAA1" s="1298" t="s">
        <v>1380</v>
      </c>
      <c r="AAB1" s="1298" t="s">
        <v>1381</v>
      </c>
      <c r="AAC1" s="1298" t="s">
        <v>1382</v>
      </c>
      <c r="AAD1" s="1298" t="s">
        <v>1383</v>
      </c>
      <c r="AAE1" s="1298" t="s">
        <v>1384</v>
      </c>
      <c r="AAF1" s="1298" t="s">
        <v>1575</v>
      </c>
      <c r="AAG1" s="1298" t="s">
        <v>1272</v>
      </c>
      <c r="AAH1" s="1298" t="s">
        <v>1301</v>
      </c>
      <c r="AAI1" s="1298" t="s">
        <v>1273</v>
      </c>
      <c r="AAJ1" s="1298" t="s">
        <v>1274</v>
      </c>
      <c r="AAK1" s="1298" t="s">
        <v>1275</v>
      </c>
      <c r="AAL1" s="1298" t="s">
        <v>1319</v>
      </c>
      <c r="AAM1" s="1298" t="s">
        <v>1302</v>
      </c>
      <c r="AAN1" s="1298" t="s">
        <v>1303</v>
      </c>
      <c r="AAO1" s="1298" t="s">
        <v>1299</v>
      </c>
      <c r="AAP1" s="1298" t="s">
        <v>1300</v>
      </c>
      <c r="AAQ1" s="1298" t="s">
        <v>1513</v>
      </c>
      <c r="AAR1" s="1298" t="s">
        <v>1514</v>
      </c>
      <c r="AAS1" s="1298" t="s">
        <v>1398</v>
      </c>
      <c r="AAT1" s="1298" t="s">
        <v>1399</v>
      </c>
      <c r="AAU1" s="1298" t="s">
        <v>1400</v>
      </c>
      <c r="AAV1" s="1298" t="s">
        <v>1401</v>
      </c>
      <c r="AAW1" s="1298" t="s">
        <v>1402</v>
      </c>
      <c r="AAX1" s="1298" t="s">
        <v>1609</v>
      </c>
      <c r="AAY1" s="1298" t="s">
        <v>1610</v>
      </c>
      <c r="AAZ1" s="1298" t="s">
        <v>1611</v>
      </c>
      <c r="ABA1" s="1298" t="s">
        <v>1612</v>
      </c>
      <c r="ABB1" s="1298" t="s">
        <v>1424</v>
      </c>
      <c r="ABC1" s="1298" t="s">
        <v>1425</v>
      </c>
      <c r="ABD1" s="1298" t="s">
        <v>1426</v>
      </c>
      <c r="ABE1" s="1298" t="s">
        <v>1515</v>
      </c>
      <c r="ABF1" s="1298" t="s">
        <v>1516</v>
      </c>
      <c r="ABG1" s="1298" t="s">
        <v>1517</v>
      </c>
      <c r="ABH1" s="1298" t="s">
        <v>1518</v>
      </c>
      <c r="ABI1" s="1298" t="s">
        <v>1519</v>
      </c>
      <c r="ABJ1" s="1298" t="s">
        <v>1520</v>
      </c>
      <c r="ABK1" s="1298" t="s">
        <v>1521</v>
      </c>
      <c r="ABL1" s="1298" t="s">
        <v>1522</v>
      </c>
      <c r="ABM1" s="1298" t="s">
        <v>1523</v>
      </c>
      <c r="ABN1" s="1298" t="s">
        <v>1524</v>
      </c>
      <c r="ABO1" s="1298" t="s">
        <v>1525</v>
      </c>
      <c r="ABP1" s="1298" t="s">
        <v>1526</v>
      </c>
      <c r="ABQ1" s="1298" t="s">
        <v>1527</v>
      </c>
      <c r="ABR1" s="1298" t="s">
        <v>1528</v>
      </c>
      <c r="ABS1" s="1298" t="s">
        <v>1529</v>
      </c>
      <c r="ABT1" s="1298" t="s">
        <v>1613</v>
      </c>
      <c r="ABU1" s="1298" t="s">
        <v>1614</v>
      </c>
      <c r="ABV1" s="1298" t="s">
        <v>1615</v>
      </c>
      <c r="ABW1" s="1298" t="s">
        <v>1411</v>
      </c>
      <c r="ABX1" s="1298" t="s">
        <v>1412</v>
      </c>
      <c r="ABY1" s="1298" t="s">
        <v>1413</v>
      </c>
      <c r="ABZ1" s="1298" t="s">
        <v>1414</v>
      </c>
      <c r="ACA1" s="1298" t="s">
        <v>1415</v>
      </c>
      <c r="ACB1" s="1298" t="s">
        <v>1416</v>
      </c>
      <c r="ACC1" s="1298" t="s">
        <v>1417</v>
      </c>
      <c r="ACD1" s="1298" t="s">
        <v>1418</v>
      </c>
      <c r="ACE1" s="1298" t="s">
        <v>1419</v>
      </c>
      <c r="ACF1" s="1298" t="s">
        <v>1420</v>
      </c>
      <c r="ACG1" s="1298" t="s">
        <v>1421</v>
      </c>
      <c r="ACH1" s="1298" t="s">
        <v>1422</v>
      </c>
      <c r="ACI1" s="1298" t="s">
        <v>1423</v>
      </c>
      <c r="ACJ1" s="1298" t="s">
        <v>1576</v>
      </c>
      <c r="ACK1" s="1298" t="s">
        <v>1408</v>
      </c>
      <c r="ACL1" s="1298" t="s">
        <v>1602</v>
      </c>
      <c r="ACM1" s="1298" t="s">
        <v>1603</v>
      </c>
      <c r="ACN1" s="1298" t="s">
        <v>1577</v>
      </c>
      <c r="ACO1" s="1298" t="s">
        <v>1409</v>
      </c>
      <c r="ACP1" s="1298" t="s">
        <v>1616</v>
      </c>
      <c r="ACQ1" s="1298" t="s">
        <v>1617</v>
      </c>
      <c r="ACR1" s="1298" t="s">
        <v>1410</v>
      </c>
      <c r="ACS1" s="1298" t="s">
        <v>1407</v>
      </c>
      <c r="ACT1" s="1298" t="s">
        <v>1447</v>
      </c>
      <c r="ACU1" s="1298" t="s">
        <v>1485</v>
      </c>
      <c r="ACV1" s="1298" t="s">
        <v>1486</v>
      </c>
      <c r="ACW1" s="1298" t="s">
        <v>1629</v>
      </c>
      <c r="ACX1" s="1298" t="s">
        <v>1630</v>
      </c>
      <c r="ACY1" s="1298" t="s">
        <v>1432</v>
      </c>
      <c r="ACZ1" s="1298" t="s">
        <v>1433</v>
      </c>
      <c r="ADA1" s="1298" t="s">
        <v>1434</v>
      </c>
      <c r="ADB1" s="1298" t="s">
        <v>1435</v>
      </c>
      <c r="ADC1" s="1298" t="s">
        <v>1618</v>
      </c>
      <c r="ADD1" s="1298" t="s">
        <v>1436</v>
      </c>
      <c r="ADE1" s="1298" t="s">
        <v>1619</v>
      </c>
      <c r="ADF1" s="1298" t="s">
        <v>1620</v>
      </c>
      <c r="ADG1" s="1298" t="s">
        <v>1621</v>
      </c>
      <c r="ADH1" s="1298" t="s">
        <v>1437</v>
      </c>
      <c r="ADI1" s="1298" t="s">
        <v>1438</v>
      </c>
      <c r="ADJ1" s="1298" t="s">
        <v>1439</v>
      </c>
      <c r="ADK1" s="1298" t="s">
        <v>1440</v>
      </c>
      <c r="ADL1" s="1298" t="s">
        <v>1441</v>
      </c>
      <c r="ADM1" s="1298" t="s">
        <v>1578</v>
      </c>
      <c r="ADN1" s="1298" t="s">
        <v>1494</v>
      </c>
      <c r="ADO1" s="1298" t="s">
        <v>1495</v>
      </c>
      <c r="ADP1" s="1298" t="s">
        <v>1623</v>
      </c>
      <c r="ADQ1" s="1298" t="s">
        <v>1496</v>
      </c>
      <c r="ADR1" s="1298" t="s">
        <v>1497</v>
      </c>
      <c r="ADS1" s="1298" t="s">
        <v>1498</v>
      </c>
      <c r="ADT1" s="1298" t="s">
        <v>1499</v>
      </c>
      <c r="ADU1" s="1298" t="s">
        <v>1500</v>
      </c>
      <c r="ADV1" s="1298" t="s">
        <v>1501</v>
      </c>
      <c r="ADW1" s="1298" t="s">
        <v>1502</v>
      </c>
      <c r="ADX1" s="1298" t="s">
        <v>1503</v>
      </c>
      <c r="ADY1" s="1298" t="s">
        <v>1622</v>
      </c>
      <c r="ADZ1" s="1298" t="s">
        <v>1504</v>
      </c>
      <c r="AEA1" s="1298" t="s">
        <v>1505</v>
      </c>
      <c r="AEB1" s="1298" t="s">
        <v>1506</v>
      </c>
      <c r="AEC1" s="1298" t="s">
        <v>1507</v>
      </c>
      <c r="AED1" s="1298" t="s">
        <v>1508</v>
      </c>
      <c r="AEE1" s="1298" t="s">
        <v>1509</v>
      </c>
      <c r="AEF1" s="1298" t="s">
        <v>1510</v>
      </c>
      <c r="AEG1" s="1298" t="s">
        <v>1511</v>
      </c>
      <c r="AEH1" s="1298" t="s">
        <v>1512</v>
      </c>
      <c r="AEI1" s="1298" t="s">
        <v>1427</v>
      </c>
      <c r="AEJ1" s="1298" t="s">
        <v>1428</v>
      </c>
      <c r="AEK1" s="1298" t="s">
        <v>1429</v>
      </c>
      <c r="AEL1" s="1298" t="s">
        <v>1430</v>
      </c>
      <c r="AEM1" s="1298" t="s">
        <v>1431</v>
      </c>
      <c r="AEN1" s="1298" t="s">
        <v>1530</v>
      </c>
      <c r="AEO1" s="1298" t="s">
        <v>1531</v>
      </c>
      <c r="AEP1" s="1298" t="s">
        <v>1532</v>
      </c>
      <c r="AEQ1" s="1298" t="s">
        <v>1533</v>
      </c>
      <c r="AER1" s="1298" t="s">
        <v>1534</v>
      </c>
      <c r="AES1" s="1298" t="s">
        <v>1535</v>
      </c>
      <c r="AET1" s="1298" t="s">
        <v>1536</v>
      </c>
      <c r="AEU1" s="1298" t="s">
        <v>1537</v>
      </c>
      <c r="AEV1" s="1298" t="s">
        <v>1538</v>
      </c>
      <c r="AEW1" s="1298" t="s">
        <v>1539</v>
      </c>
      <c r="AEX1" s="1298" t="s">
        <v>1540</v>
      </c>
      <c r="AEY1" s="1298" t="s">
        <v>1541</v>
      </c>
      <c r="AEZ1" s="1298" t="s">
        <v>1542</v>
      </c>
      <c r="AFA1" s="1298" t="s">
        <v>1543</v>
      </c>
      <c r="AFB1" s="1298" t="s">
        <v>1544</v>
      </c>
      <c r="AFC1" s="1298" t="s">
        <v>1545</v>
      </c>
      <c r="AFD1" s="1298" t="s">
        <v>1546</v>
      </c>
      <c r="AFE1" s="1298" t="s">
        <v>1547</v>
      </c>
      <c r="AFF1" s="1298" t="s">
        <v>1548</v>
      </c>
      <c r="AFG1" s="1298" t="s">
        <v>1549</v>
      </c>
      <c r="AFH1" s="1298" t="s">
        <v>1550</v>
      </c>
      <c r="AFI1" s="1298" t="s">
        <v>1551</v>
      </c>
      <c r="AFJ1" s="1298" t="s">
        <v>1552</v>
      </c>
      <c r="AFK1" s="1298" t="s">
        <v>1553</v>
      </c>
      <c r="AFL1" s="1298" t="s">
        <v>1554</v>
      </c>
      <c r="AFM1" s="1298" t="s">
        <v>1177</v>
      </c>
    </row>
    <row r="2" spans="1:845" x14ac:dyDescent="0.25">
      <c r="B2" t="str">
        <f>IF('1-2'!AM1="","",'1-2'!AM1)</f>
        <v/>
      </c>
      <c r="C2" t="str">
        <f>IF('1-2'!E3="","",'1-2'!E3)</f>
        <v/>
      </c>
      <c r="D2" t="str">
        <f>IF('1-2'!AF3="","",'1-2'!AF3)</f>
        <v/>
      </c>
      <c r="E2" t="str">
        <f>IF('1-2'!G4="","",'1-2'!G4)</f>
        <v/>
      </c>
      <c r="F2" t="str">
        <f>IF('1-2'!AA4="","",'1-2'!AA4)</f>
        <v/>
      </c>
      <c r="G2" t="str">
        <f>IF('1-2'!E5="","",'1-2'!E5)</f>
        <v/>
      </c>
      <c r="H2" t="str">
        <f>IF('1-2'!G6="","",'1-2'!G6)</f>
        <v/>
      </c>
      <c r="I2" t="str">
        <f>IF('1-2'!Q6="","",'1-2'!Q6)</f>
        <v/>
      </c>
      <c r="J2" t="str">
        <f>IF('1-2'!AA6="","",'1-2'!AA6)</f>
        <v/>
      </c>
      <c r="K2" t="str">
        <f>IF('1-2'!I7="","",'1-2'!I7)</f>
        <v/>
      </c>
      <c r="L2" t="str">
        <f>IF('1-2'!AA7="","",'1-2'!AA7)</f>
        <v/>
      </c>
      <c r="M2" t="str">
        <f>IF('1-2'!I8="","",'1-2'!I8)</f>
        <v/>
      </c>
      <c r="N2" t="str">
        <f>IF('1-2'!H13="","",'1-2'!H13)</f>
        <v/>
      </c>
      <c r="O2">
        <f>IF('1-2'!G19="","",'1-2'!G19)</f>
        <v>0</v>
      </c>
      <c r="P2" t="str">
        <f>IF('1-2'!K19="","",'1-2'!K19)</f>
        <v/>
      </c>
      <c r="Q2" t="str">
        <f>IF('1-2'!O19="","",'1-2'!O19)</f>
        <v/>
      </c>
      <c r="R2" t="str">
        <f>IF('1-2'!S19="","",'1-2'!S19)</f>
        <v/>
      </c>
      <c r="S2" t="str">
        <f>IF('1-2'!W19="","",'1-2'!W19)</f>
        <v/>
      </c>
      <c r="T2" t="str">
        <f>IF('1-2'!AA19="","",'1-2'!AA19)</f>
        <v/>
      </c>
      <c r="U2" t="str">
        <f>IF('1-2'!AF19="","",'1-2'!AF19)</f>
        <v/>
      </c>
      <c r="V2" t="str">
        <f>IF(V5="","",CHOOSE(V5,"あり","なし"))</f>
        <v/>
      </c>
      <c r="W2" t="str">
        <f>IF(W5=TRUE,TRUE,"")</f>
        <v/>
      </c>
      <c r="X2" t="str">
        <f t="shared" ref="X2:AA2" si="0">IF(X5=TRUE,TRUE,"")</f>
        <v/>
      </c>
      <c r="Y2" t="str">
        <f t="shared" si="0"/>
        <v/>
      </c>
      <c r="Z2" t="str">
        <f t="shared" si="0"/>
        <v/>
      </c>
      <c r="AA2" t="str">
        <f t="shared" si="0"/>
        <v/>
      </c>
      <c r="AB2" t="str">
        <f>IF('1-2'!G28="","",'1-2'!G28)</f>
        <v/>
      </c>
      <c r="AC2" t="str">
        <f>IF('1-2'!$U$31="","",'1-2'!$U$31)</f>
        <v/>
      </c>
      <c r="AD2" t="str">
        <f>IF('1-2'!$U$32="","",'1-2'!$U$32)</f>
        <v/>
      </c>
      <c r="AE2" t="str">
        <f>IF('1-2'!$U$33="","",'1-2'!$U$33)</f>
        <v/>
      </c>
      <c r="AF2" t="str">
        <f>IF('1-2'!$U$34="","",'1-2'!$U$34)</f>
        <v/>
      </c>
      <c r="AG2" t="str">
        <f>IF('1-2'!$U$35="","",'1-2'!$U$35)</f>
        <v/>
      </c>
      <c r="AH2" t="str">
        <f>IF('1-2'!$U$36="","",'1-2'!$U$36)</f>
        <v/>
      </c>
      <c r="AI2" t="str">
        <f>IF('1-2'!$U$37="","",'1-2'!$U$37)</f>
        <v/>
      </c>
      <c r="AJ2" t="str">
        <f>IF('1-2'!$U$38="","",'1-2'!$U$38)</f>
        <v/>
      </c>
      <c r="AK2" t="str">
        <f>IF('1-2'!$U$39="","",'1-2'!$U$39)</f>
        <v/>
      </c>
      <c r="AL2" t="str">
        <f>IF('1-2'!$U$40="","",'1-2'!$U$40)</f>
        <v/>
      </c>
      <c r="AM2" t="str">
        <f>IF('1-2'!$U$41="","",'1-2'!$U$41)</f>
        <v/>
      </c>
      <c r="AN2" t="str">
        <f>IF('1-2'!$U$42="","",'1-2'!$U$42)</f>
        <v/>
      </c>
      <c r="AO2" t="str">
        <f>IF('1-2'!$U$43="","",'1-2'!$U$43)</f>
        <v/>
      </c>
      <c r="AP2" t="str">
        <f>IF('1-2'!$U$44="","",'1-2'!$U$44)</f>
        <v/>
      </c>
      <c r="AQ2" t="str">
        <f>IF('1-2'!$U$45="","",'1-2'!$U$45)</f>
        <v/>
      </c>
      <c r="AR2" t="str">
        <f>IF('1-2'!$U$46="","",'1-2'!$U$46)</f>
        <v/>
      </c>
      <c r="AS2">
        <f>IF('1-2'!$U$47="","",'1-2'!$U$47)</f>
        <v>0</v>
      </c>
      <c r="AT2" t="str">
        <f>IF('1-2'!$L$55="","",'1-2'!$L$55)</f>
        <v>　　　　　　</v>
      </c>
      <c r="AU2" t="str">
        <f>IF('1-2'!$U$55="","",'1-2'!$U$55)</f>
        <v/>
      </c>
      <c r="AV2" t="str">
        <f t="shared" ref="AV2:AW2" si="1">IF(AV5=TRUE,TRUE,"")</f>
        <v/>
      </c>
      <c r="AW2" t="str">
        <f t="shared" si="1"/>
        <v/>
      </c>
      <c r="AX2" t="str">
        <f>IF('1-2'!$L$58="","",'1-2'!$L$58)</f>
        <v>　　　　　　</v>
      </c>
      <c r="AY2" t="str">
        <f>IF('1-2'!$U$58="","",'1-2'!$U$58)</f>
        <v/>
      </c>
      <c r="AZ2" t="str">
        <f>IF('1-2'!$L$59="","",'1-2'!$L$59)</f>
        <v>　　　　　　</v>
      </c>
      <c r="BA2" t="str">
        <f>IF('1-2'!$U$59="","",'1-2'!$U$59)</f>
        <v/>
      </c>
      <c r="BB2" t="str">
        <f>IF('1-2'!$L$60="","",'1-2'!$L$60)</f>
        <v>　　　　　　</v>
      </c>
      <c r="BC2" t="str">
        <f>IF('1-2'!$U$60="","",'1-2'!$U$60)</f>
        <v/>
      </c>
      <c r="BD2" t="str">
        <f>IF('1-2'!$L$61="","",'1-2'!$L$61)</f>
        <v>　　　　　　</v>
      </c>
      <c r="BE2" t="str">
        <f>IF('1-2'!$U$61="","",'1-2'!$U$61)</f>
        <v/>
      </c>
      <c r="BF2" t="str">
        <f>IF('1-2'!$L$62="","",'1-2'!$L$62)</f>
        <v>　　　　　　</v>
      </c>
      <c r="BG2" t="str">
        <f>IF('1-2'!$U$62="","",'1-2'!$U$62)</f>
        <v/>
      </c>
      <c r="BH2" t="str">
        <f>IF('1-2'!$L$63="","",'1-2'!$L$63)</f>
        <v>　　　　　　</v>
      </c>
      <c r="BI2" t="str">
        <f>IF('1-2'!$U$63="","",'1-2'!$U$63)</f>
        <v/>
      </c>
      <c r="BJ2" t="str">
        <f>IF('1-2'!$L$64="","",'1-2'!$L$64)</f>
        <v>　　　　　　</v>
      </c>
      <c r="BK2" t="str">
        <f>IF('1-2'!$U$64="","",'1-2'!$U$64)</f>
        <v/>
      </c>
      <c r="BL2" t="str">
        <f>IF('1-2'!$L$65="","",'1-2'!$L$65)</f>
        <v>　　　　　　</v>
      </c>
      <c r="BM2" t="str">
        <f>IF('1-2'!$U$65="","",'1-2'!$U$65)</f>
        <v/>
      </c>
      <c r="BN2" t="str">
        <f>IF('1-2'!$L$66="","",'1-2'!$L$66)</f>
        <v>　　　　　　</v>
      </c>
      <c r="BO2" t="str">
        <f>IF('1-2'!$U$66="","",'1-2'!$U$66)</f>
        <v/>
      </c>
      <c r="BP2">
        <f>IF('1-2'!$L$67="","",'1-2'!$L$67)</f>
        <v>0</v>
      </c>
      <c r="BQ2" t="str">
        <f>IF('1-2'!$Z$55="","",'1-2'!$Z$55)</f>
        <v>　　　　　　</v>
      </c>
      <c r="BR2" t="str">
        <f>IF('1-2'!$AI$55="","",'1-2'!$AI$55)</f>
        <v/>
      </c>
      <c r="BS2" t="str">
        <f t="shared" ref="BS2:BT2" si="2">IF(BS5=TRUE,TRUE,"")</f>
        <v/>
      </c>
      <c r="BT2" t="str">
        <f t="shared" si="2"/>
        <v/>
      </c>
      <c r="BU2" t="str">
        <f>IF('1-2'!$Z$58="","",'1-2'!$Z$58)</f>
        <v>　　　　　　</v>
      </c>
      <c r="BV2" t="str">
        <f>IF('1-2'!$AI$58="","",'1-2'!$AI$58)</f>
        <v/>
      </c>
      <c r="BW2" t="str">
        <f>IF('1-2'!$Z$59="","",'1-2'!$Z$59)</f>
        <v>　　　　　　</v>
      </c>
      <c r="BX2" t="str">
        <f>IF('1-2'!$AI$59="","",'1-2'!$AI$59)</f>
        <v/>
      </c>
      <c r="BY2" t="str">
        <f>IF('1-2'!$Z$60="","",'1-2'!$Z$60)</f>
        <v>　　　　　　</v>
      </c>
      <c r="BZ2" t="str">
        <f>IF('1-2'!$AI$60="","",'1-2'!$AI$60)</f>
        <v/>
      </c>
      <c r="CA2" t="str">
        <f>IF('1-2'!$Z$61="","",'1-2'!$Z$61)</f>
        <v>　　　　　　</v>
      </c>
      <c r="CB2" t="str">
        <f>IF('1-2'!$AI$61="","",'1-2'!$AI$61)</f>
        <v/>
      </c>
      <c r="CC2" t="str">
        <f>IF('1-2'!$Z$62="","",'1-2'!$Z$62)</f>
        <v>　　　　　　</v>
      </c>
      <c r="CD2" t="str">
        <f>IF('1-2'!$AI$62="","",'1-2'!$AI$62)</f>
        <v/>
      </c>
      <c r="CE2" t="str">
        <f>IF('1-2'!$Z$63="","",'1-2'!$Z$63)</f>
        <v>　　　　　　</v>
      </c>
      <c r="CF2" t="str">
        <f>IF('1-2'!$AI$63="","",'1-2'!$AI$63)</f>
        <v/>
      </c>
      <c r="CG2" t="str">
        <f>IF('1-2'!$Z$64="","",'1-2'!$Z$64)</f>
        <v>　　　　　　</v>
      </c>
      <c r="CH2" t="str">
        <f>IF('1-2'!$AI$64="","",'1-2'!$AI$64)</f>
        <v/>
      </c>
      <c r="CI2" t="str">
        <f>IF('1-2'!$Z$65="","",'1-2'!$Z$65)</f>
        <v>　　　　　　</v>
      </c>
      <c r="CJ2" t="str">
        <f>IF('1-2'!$AI$65="","",'1-2'!$AI$65)</f>
        <v/>
      </c>
      <c r="CK2" t="str">
        <f>IF('1-2'!$Z$66="","",'1-2'!$Z$66)</f>
        <v>　　　　　　</v>
      </c>
      <c r="CL2" t="str">
        <f>IF('1-2'!$AI$66="","",'1-2'!$AI$66)</f>
        <v/>
      </c>
      <c r="CM2">
        <f>IF('1-2'!$Z$67="","",'1-2'!$Z$67)</f>
        <v>0</v>
      </c>
      <c r="CN2" t="str">
        <f>IF('1-2'!$Y$77="","",'1-2'!$Y$77)</f>
        <v/>
      </c>
      <c r="CO2" t="str">
        <f t="shared" ref="CO2:CS2" si="3">IF(CO5=TRUE,TRUE,"")</f>
        <v/>
      </c>
      <c r="CP2" t="str">
        <f t="shared" si="3"/>
        <v/>
      </c>
      <c r="CQ2" t="str">
        <f t="shared" si="3"/>
        <v/>
      </c>
      <c r="CR2" t="str">
        <f t="shared" si="3"/>
        <v/>
      </c>
      <c r="CS2" t="str">
        <f t="shared" si="3"/>
        <v/>
      </c>
      <c r="CT2" t="str">
        <f>IF('1-2'!$Y$79="","",'1-2'!$Y$79)</f>
        <v/>
      </c>
      <c r="CU2" t="str">
        <f t="shared" ref="CU2:CW2" si="4">IF(CU5=TRUE,TRUE,"")</f>
        <v/>
      </c>
      <c r="CV2" t="str">
        <f t="shared" si="4"/>
        <v/>
      </c>
      <c r="CW2" t="str">
        <f t="shared" si="4"/>
        <v/>
      </c>
      <c r="CX2" t="str">
        <f>IF('1-2'!$Y$80="","",'1-2'!$Y$80)</f>
        <v/>
      </c>
      <c r="CY2" t="str">
        <f t="shared" ref="CY2:DE2" si="5">IF(CY5=TRUE,TRUE,"")</f>
        <v/>
      </c>
      <c r="CZ2" t="str">
        <f t="shared" si="5"/>
        <v/>
      </c>
      <c r="DA2" t="str">
        <f t="shared" si="5"/>
        <v/>
      </c>
      <c r="DB2" t="str">
        <f t="shared" si="5"/>
        <v/>
      </c>
      <c r="DC2" t="str">
        <f t="shared" si="5"/>
        <v/>
      </c>
      <c r="DD2" t="str">
        <f t="shared" si="5"/>
        <v/>
      </c>
      <c r="DE2" t="str">
        <f t="shared" si="5"/>
        <v/>
      </c>
      <c r="DF2" t="str">
        <f>IF('1-2'!$Y$82="","",'1-2'!$Y$82)</f>
        <v/>
      </c>
      <c r="DG2" t="str">
        <f t="shared" ref="DG2:DJ2" si="6">IF(DG5=TRUE,TRUE,"")</f>
        <v/>
      </c>
      <c r="DH2" t="str">
        <f t="shared" si="6"/>
        <v/>
      </c>
      <c r="DI2" t="str">
        <f t="shared" si="6"/>
        <v/>
      </c>
      <c r="DJ2" t="str">
        <f t="shared" si="6"/>
        <v/>
      </c>
      <c r="DK2" t="str">
        <f>IF('1-2'!$Y$83="","",'1-2'!$Y$83)</f>
        <v/>
      </c>
      <c r="DL2" t="str">
        <f t="shared" ref="DL2:DN2" si="7">IF(DL5=TRUE,TRUE,"")</f>
        <v/>
      </c>
      <c r="DM2" t="str">
        <f t="shared" si="7"/>
        <v/>
      </c>
      <c r="DN2" t="str">
        <f t="shared" si="7"/>
        <v/>
      </c>
      <c r="DO2" t="str">
        <f>IF('1-2'!$Y$84="","",'1-2'!$Y$84)</f>
        <v/>
      </c>
      <c r="DP2" t="str">
        <f t="shared" ref="DP2:DS2" si="8">IF(DP5=TRUE,TRUE,"")</f>
        <v/>
      </c>
      <c r="DQ2" t="str">
        <f t="shared" si="8"/>
        <v/>
      </c>
      <c r="DR2" t="str">
        <f t="shared" si="8"/>
        <v/>
      </c>
      <c r="DS2" t="str">
        <f t="shared" si="8"/>
        <v/>
      </c>
      <c r="DT2" t="str">
        <f>IF('1-2'!$Y$85="","",'1-2'!$Y$85)</f>
        <v/>
      </c>
      <c r="DU2" t="str">
        <f t="shared" ref="DU2:DV2" si="9">IF(DU5=TRUE,TRUE,"")</f>
        <v/>
      </c>
      <c r="DV2" t="str">
        <f t="shared" si="9"/>
        <v/>
      </c>
      <c r="DW2" t="str">
        <f>IF('1-2'!$Y$86="","",'1-2'!$Y$86)</f>
        <v/>
      </c>
      <c r="DX2" t="str">
        <f t="shared" ref="DX2:DY2" si="10">IF(DX5=TRUE,TRUE,"")</f>
        <v/>
      </c>
      <c r="DY2" t="str">
        <f t="shared" si="10"/>
        <v/>
      </c>
      <c r="DZ2" t="str">
        <f>IF('1-2'!$Y$87="","",'1-2'!$Y$87)</f>
        <v/>
      </c>
      <c r="EA2" t="str">
        <f t="shared" ref="EA2:EB2" si="11">IF(EA5=TRUE,TRUE,"")</f>
        <v/>
      </c>
      <c r="EB2" t="str">
        <f t="shared" si="11"/>
        <v/>
      </c>
      <c r="EC2" t="str">
        <f>IF('1-2'!$Y$88="","",'1-2'!$Y$88)</f>
        <v/>
      </c>
      <c r="ED2" t="str">
        <f t="shared" ref="ED2:EE2" si="12">IF(ED5=TRUE,TRUE,"")</f>
        <v/>
      </c>
      <c r="EE2" t="str">
        <f t="shared" si="12"/>
        <v/>
      </c>
      <c r="EF2" t="str">
        <f>IF('1-2'!$Y$89="","",'1-2'!$Y$89)</f>
        <v/>
      </c>
      <c r="EG2" t="str">
        <f t="shared" ref="EG2:EI2" si="13">IF(EG5=TRUE,TRUE,"")</f>
        <v/>
      </c>
      <c r="EH2" t="str">
        <f t="shared" si="13"/>
        <v/>
      </c>
      <c r="EI2" t="str">
        <f t="shared" si="13"/>
        <v/>
      </c>
      <c r="EJ2" t="str">
        <f>IF('1-2'!$Y$90="","",'1-2'!$Y$90)</f>
        <v/>
      </c>
      <c r="EK2" t="str">
        <f t="shared" ref="EK2:EM2" si="14">IF(EK5=TRUE,TRUE,"")</f>
        <v/>
      </c>
      <c r="EL2" t="str">
        <f t="shared" si="14"/>
        <v/>
      </c>
      <c r="EM2" t="str">
        <f t="shared" si="14"/>
        <v/>
      </c>
      <c r="EN2" t="str">
        <f>IF('1-2'!$Y$91="","",'1-2'!$Y$91)</f>
        <v/>
      </c>
      <c r="EO2" t="str">
        <f t="shared" ref="EO2:EP2" si="15">IF(EO5=TRUE,TRUE,"")</f>
        <v/>
      </c>
      <c r="EP2" t="str">
        <f t="shared" si="15"/>
        <v/>
      </c>
      <c r="EQ2" t="str">
        <f>IF('1-2'!$Y$92="","",'1-2'!$Y$92)</f>
        <v/>
      </c>
      <c r="ER2" t="str">
        <f t="shared" ref="ER2:ES2" si="16">IF(ER5=TRUE,TRUE,"")</f>
        <v/>
      </c>
      <c r="ES2" t="str">
        <f t="shared" si="16"/>
        <v/>
      </c>
      <c r="ET2" t="str">
        <f>IF('1-2'!$Y$93="","",'1-2'!$Y$93)</f>
        <v/>
      </c>
      <c r="EU2" t="str">
        <f t="shared" ref="EU2:EW2" si="17">IF(EU5=TRUE,TRUE,"")</f>
        <v/>
      </c>
      <c r="EV2" t="str">
        <f t="shared" si="17"/>
        <v/>
      </c>
      <c r="EW2" t="str">
        <f t="shared" si="17"/>
        <v/>
      </c>
      <c r="EX2" t="str">
        <f>IF('1-2'!$Y$95="","",'1-2'!$Y$95)</f>
        <v/>
      </c>
      <c r="EY2" t="str">
        <f t="shared" ref="EY2:FA2" si="18">IF(EY5=TRUE,TRUE,"")</f>
        <v/>
      </c>
      <c r="EZ2" t="str">
        <f t="shared" si="18"/>
        <v/>
      </c>
      <c r="FA2" t="str">
        <f t="shared" si="18"/>
        <v/>
      </c>
      <c r="FB2" t="str">
        <f>IF('1-2'!$Y$97="","",'1-2'!$Y$97)</f>
        <v/>
      </c>
      <c r="FC2" t="str">
        <f t="shared" ref="FC2:FD2" si="19">IF(FC5=TRUE,TRUE,"")</f>
        <v/>
      </c>
      <c r="FD2" t="str">
        <f t="shared" si="19"/>
        <v/>
      </c>
      <c r="FE2" t="str">
        <f>IF('1-2'!$Y$98="","",'1-2'!$Y$98)</f>
        <v/>
      </c>
      <c r="FF2" t="str">
        <f t="shared" ref="FF2:FG2" si="20">IF(FF5=TRUE,TRUE,"")</f>
        <v/>
      </c>
      <c r="FG2" t="str">
        <f t="shared" si="20"/>
        <v/>
      </c>
      <c r="FH2" t="str">
        <f>IF('1-2'!$Y$99="","",'1-2'!$Y$99)</f>
        <v/>
      </c>
      <c r="FI2" t="str">
        <f t="shared" ref="FI2:FJ2" si="21">IF(FI5=TRUE,TRUE,"")</f>
        <v/>
      </c>
      <c r="FJ2" t="str">
        <f t="shared" si="21"/>
        <v/>
      </c>
      <c r="FK2" t="str">
        <f>IF('1-2'!$Y$100="","",'1-2'!$Y$100)</f>
        <v/>
      </c>
      <c r="FL2" t="str">
        <f t="shared" ref="FL2:FN2" si="22">IF(FL5=TRUE,TRUE,"")</f>
        <v/>
      </c>
      <c r="FM2" t="str">
        <f t="shared" si="22"/>
        <v/>
      </c>
      <c r="FN2" t="str">
        <f t="shared" si="22"/>
        <v/>
      </c>
      <c r="FO2" t="str">
        <f>IF('1-2'!$Y$101="","",'1-2'!$Y$101)</f>
        <v/>
      </c>
      <c r="FP2" t="str">
        <f t="shared" ref="FP2:FQ2" si="23">IF(FP5=TRUE,TRUE,"")</f>
        <v/>
      </c>
      <c r="FQ2" t="str">
        <f t="shared" si="23"/>
        <v/>
      </c>
      <c r="FR2" t="str">
        <f>IF('1-2'!$Y$102="","",'1-2'!$Y$102)</f>
        <v/>
      </c>
      <c r="FS2" t="str">
        <f t="shared" ref="FS2:FT2" si="24">IF(FS5=TRUE,TRUE,"")</f>
        <v/>
      </c>
      <c r="FT2" t="str">
        <f t="shared" si="24"/>
        <v/>
      </c>
      <c r="FU2" t="str">
        <f>IF('1-2'!$Y$103="","",'1-2'!$Y$103)</f>
        <v/>
      </c>
      <c r="FV2" t="str">
        <f t="shared" ref="FV2:FW2" si="25">IF(FV5=TRUE,TRUE,"")</f>
        <v/>
      </c>
      <c r="FW2" t="str">
        <f t="shared" si="25"/>
        <v/>
      </c>
      <c r="FX2" t="str">
        <f>IF('1-2'!$Y$104="","",'1-2'!$Y$104)</f>
        <v/>
      </c>
      <c r="FY2" t="str">
        <f t="shared" ref="FY2:FZ2" si="26">IF(FY5=TRUE,TRUE,"")</f>
        <v/>
      </c>
      <c r="FZ2" t="str">
        <f t="shared" si="26"/>
        <v/>
      </c>
      <c r="GA2" t="str">
        <f>IF('1-2'!$Y$105="","",'1-2'!$Y$105)</f>
        <v/>
      </c>
      <c r="GB2" t="str">
        <f t="shared" ref="GB2:GG2" si="27">IF(GB5=TRUE,TRUE,"")</f>
        <v/>
      </c>
      <c r="GC2" t="str">
        <f t="shared" si="27"/>
        <v/>
      </c>
      <c r="GD2" t="str">
        <f t="shared" si="27"/>
        <v/>
      </c>
      <c r="GE2" t="str">
        <f t="shared" si="27"/>
        <v/>
      </c>
      <c r="GF2" t="str">
        <f t="shared" si="27"/>
        <v/>
      </c>
      <c r="GG2" t="str">
        <f t="shared" si="27"/>
        <v/>
      </c>
      <c r="GH2" t="str">
        <f>IF('1-2'!$Y$107="","",'1-2'!$Y$107)</f>
        <v/>
      </c>
      <c r="GI2" t="str">
        <f t="shared" ref="GI2:GN2" si="28">IF(GI5=TRUE,TRUE,"")</f>
        <v/>
      </c>
      <c r="GJ2" t="str">
        <f t="shared" si="28"/>
        <v/>
      </c>
      <c r="GK2" t="str">
        <f t="shared" si="28"/>
        <v/>
      </c>
      <c r="GL2" t="str">
        <f t="shared" si="28"/>
        <v/>
      </c>
      <c r="GM2" t="str">
        <f t="shared" si="28"/>
        <v/>
      </c>
      <c r="GN2" t="str">
        <f t="shared" si="28"/>
        <v/>
      </c>
      <c r="GO2" t="str">
        <f>IF('1-2'!$Y$109="","",'1-2'!$Y$109)</f>
        <v/>
      </c>
      <c r="GP2" t="str">
        <f t="shared" ref="GP2:GU2" si="29">IF(GP5=TRUE,TRUE,"")</f>
        <v/>
      </c>
      <c r="GQ2" t="str">
        <f t="shared" si="29"/>
        <v/>
      </c>
      <c r="GR2" t="str">
        <f t="shared" si="29"/>
        <v/>
      </c>
      <c r="GS2" t="str">
        <f t="shared" si="29"/>
        <v/>
      </c>
      <c r="GT2" t="str">
        <f t="shared" si="29"/>
        <v/>
      </c>
      <c r="GU2" t="str">
        <f t="shared" si="29"/>
        <v/>
      </c>
      <c r="GV2" t="str">
        <f>IF('1-2'!$Y$111="","",'1-2'!$Y$111)</f>
        <v/>
      </c>
      <c r="GW2" t="str">
        <f t="shared" ref="GW2:HB2" si="30">IF(GW5=TRUE,TRUE,"")</f>
        <v/>
      </c>
      <c r="GX2" t="str">
        <f t="shared" si="30"/>
        <v/>
      </c>
      <c r="GY2" t="str">
        <f t="shared" si="30"/>
        <v/>
      </c>
      <c r="GZ2" t="str">
        <f t="shared" si="30"/>
        <v/>
      </c>
      <c r="HA2" t="str">
        <f t="shared" si="30"/>
        <v/>
      </c>
      <c r="HB2" t="str">
        <f t="shared" si="30"/>
        <v/>
      </c>
      <c r="HC2" t="str">
        <f>IF('1-2'!$Y$113="","",'1-2'!$Y$113)</f>
        <v/>
      </c>
      <c r="HD2" t="str">
        <f t="shared" ref="HD2:HI2" si="31">IF(HD5=TRUE,TRUE,"")</f>
        <v/>
      </c>
      <c r="HE2" t="str">
        <f t="shared" si="31"/>
        <v/>
      </c>
      <c r="HF2" t="str">
        <f t="shared" si="31"/>
        <v/>
      </c>
      <c r="HG2" t="str">
        <f t="shared" si="31"/>
        <v/>
      </c>
      <c r="HH2" t="str">
        <f t="shared" si="31"/>
        <v/>
      </c>
      <c r="HI2" t="str">
        <f t="shared" si="31"/>
        <v/>
      </c>
      <c r="HJ2" t="str">
        <f>IF('1-2'!$Y$115="","",'1-2'!$Y$115)</f>
        <v/>
      </c>
      <c r="HK2" t="str">
        <f t="shared" ref="HK2:HP2" si="32">IF(HK5=TRUE,TRUE,"")</f>
        <v/>
      </c>
      <c r="HL2" t="str">
        <f t="shared" si="32"/>
        <v/>
      </c>
      <c r="HM2" t="str">
        <f t="shared" si="32"/>
        <v/>
      </c>
      <c r="HN2" t="str">
        <f t="shared" si="32"/>
        <v/>
      </c>
      <c r="HO2" t="str">
        <f t="shared" si="32"/>
        <v/>
      </c>
      <c r="HP2" t="str">
        <f t="shared" si="32"/>
        <v/>
      </c>
      <c r="HQ2" t="str">
        <f>IF('1-2'!$Y$117="","",'1-2'!$Y$117)</f>
        <v/>
      </c>
      <c r="HR2" t="str">
        <f t="shared" ref="HR2:HS2" si="33">IF(HR5=TRUE,TRUE,"")</f>
        <v/>
      </c>
      <c r="HS2" t="str">
        <f t="shared" si="33"/>
        <v/>
      </c>
      <c r="HT2" t="str">
        <f>IF('1-2'!$Y$118="","",'1-2'!$Y$118)</f>
        <v/>
      </c>
      <c r="HU2" t="str">
        <f t="shared" ref="HU2:HV2" si="34">IF(HU5=TRUE,TRUE,"")</f>
        <v/>
      </c>
      <c r="HV2" t="str">
        <f t="shared" si="34"/>
        <v/>
      </c>
      <c r="HW2" t="str">
        <f>IF('1-2'!$Y$119="","",'1-2'!$Y$119)</f>
        <v/>
      </c>
      <c r="HX2" t="str">
        <f t="shared" ref="HX2:HY2" si="35">IF(HX5=TRUE,TRUE,"")</f>
        <v/>
      </c>
      <c r="HY2" t="str">
        <f t="shared" si="35"/>
        <v/>
      </c>
      <c r="HZ2" t="str">
        <f>IF('1-2'!$Y$120="","",'1-2'!$Y$120)</f>
        <v/>
      </c>
      <c r="IA2" t="str">
        <f t="shared" ref="IA2:IB2" si="36">IF(IA5=TRUE,TRUE,"")</f>
        <v/>
      </c>
      <c r="IB2" t="str">
        <f t="shared" si="36"/>
        <v/>
      </c>
      <c r="IC2" t="str">
        <f>IF('1-2'!$Y$121="","",'1-2'!$Y$121)</f>
        <v/>
      </c>
      <c r="ID2" t="str">
        <f t="shared" ref="ID2:IH2" si="37">IF(ID5=TRUE,TRUE,"")</f>
        <v/>
      </c>
      <c r="IE2" t="str">
        <f t="shared" si="37"/>
        <v/>
      </c>
      <c r="IF2" t="str">
        <f t="shared" si="37"/>
        <v/>
      </c>
      <c r="IG2" t="str">
        <f t="shared" si="37"/>
        <v/>
      </c>
      <c r="IH2" t="str">
        <f t="shared" si="37"/>
        <v/>
      </c>
      <c r="II2" t="str">
        <f>IF('1-2'!$Y$123="","",'1-2'!$Y$123)</f>
        <v/>
      </c>
      <c r="IJ2" t="str">
        <f t="shared" ref="IJ2:IN2" si="38">IF(IJ5=TRUE,TRUE,"")</f>
        <v/>
      </c>
      <c r="IK2" t="str">
        <f t="shared" si="38"/>
        <v/>
      </c>
      <c r="IL2" t="str">
        <f t="shared" si="38"/>
        <v/>
      </c>
      <c r="IM2" t="str">
        <f t="shared" si="38"/>
        <v/>
      </c>
      <c r="IN2" t="str">
        <f t="shared" si="38"/>
        <v/>
      </c>
      <c r="IO2" t="str">
        <f>IF('1-2'!$Y$125="","",'1-2'!$Y$125)</f>
        <v/>
      </c>
      <c r="IP2" t="str">
        <f t="shared" ref="IP2:IT2" si="39">IF(IP5=TRUE,TRUE,"")</f>
        <v/>
      </c>
      <c r="IQ2" t="str">
        <f t="shared" si="39"/>
        <v/>
      </c>
      <c r="IR2" t="str">
        <f t="shared" si="39"/>
        <v/>
      </c>
      <c r="IS2" t="str">
        <f t="shared" si="39"/>
        <v/>
      </c>
      <c r="IT2" t="str">
        <f t="shared" si="39"/>
        <v/>
      </c>
      <c r="IU2" t="str">
        <f>IF('1-2'!$Y$127="","",'1-2'!$Y$127)</f>
        <v/>
      </c>
      <c r="IV2" t="str">
        <f t="shared" ref="IV2:IZ2" si="40">IF(IV5=TRUE,TRUE,"")</f>
        <v/>
      </c>
      <c r="IW2" t="str">
        <f t="shared" si="40"/>
        <v/>
      </c>
      <c r="IX2" t="str">
        <f t="shared" si="40"/>
        <v/>
      </c>
      <c r="IY2" t="str">
        <f t="shared" si="40"/>
        <v/>
      </c>
      <c r="IZ2" t="str">
        <f t="shared" si="40"/>
        <v/>
      </c>
      <c r="JA2" t="str">
        <f>IF('1-2'!$Y$129="","",'1-2'!$Y$129)</f>
        <v/>
      </c>
      <c r="JB2" t="str">
        <f t="shared" ref="JB2:JF2" si="41">IF(JB5=TRUE,TRUE,"")</f>
        <v/>
      </c>
      <c r="JC2" t="str">
        <f t="shared" si="41"/>
        <v/>
      </c>
      <c r="JD2" t="str">
        <f t="shared" si="41"/>
        <v/>
      </c>
      <c r="JE2" t="str">
        <f t="shared" si="41"/>
        <v/>
      </c>
      <c r="JF2" t="str">
        <f t="shared" si="41"/>
        <v/>
      </c>
      <c r="JG2" t="str">
        <f>IF('1-2'!$Y$131="","",'1-2'!$Y$131)</f>
        <v/>
      </c>
      <c r="JH2" t="str">
        <f t="shared" ref="JH2:JL2" si="42">IF(JH5=TRUE,TRUE,"")</f>
        <v/>
      </c>
      <c r="JI2" t="str">
        <f t="shared" si="42"/>
        <v/>
      </c>
      <c r="JJ2" t="str">
        <f t="shared" si="42"/>
        <v/>
      </c>
      <c r="JK2" t="str">
        <f t="shared" si="42"/>
        <v/>
      </c>
      <c r="JL2" t="str">
        <f t="shared" si="42"/>
        <v/>
      </c>
      <c r="JM2" t="str">
        <f>IF('1-2'!$Y$133="","",'1-2'!$Y$133)</f>
        <v/>
      </c>
      <c r="JN2" t="str">
        <f t="shared" ref="JN2:JR2" si="43">IF(JN5=TRUE,TRUE,"")</f>
        <v/>
      </c>
      <c r="JO2" t="str">
        <f t="shared" si="43"/>
        <v/>
      </c>
      <c r="JP2" t="str">
        <f t="shared" si="43"/>
        <v/>
      </c>
      <c r="JQ2" t="str">
        <f t="shared" si="43"/>
        <v/>
      </c>
      <c r="JR2" t="str">
        <f t="shared" si="43"/>
        <v/>
      </c>
      <c r="JS2" t="str">
        <f>IF('1-2'!$Y$135="","",'1-2'!$Y$135)</f>
        <v/>
      </c>
      <c r="JT2" t="str">
        <f t="shared" ref="JT2:JX2" si="44">IF(JT5=TRUE,TRUE,"")</f>
        <v/>
      </c>
      <c r="JU2" t="str">
        <f t="shared" si="44"/>
        <v/>
      </c>
      <c r="JV2" t="str">
        <f t="shared" si="44"/>
        <v/>
      </c>
      <c r="JW2" t="str">
        <f t="shared" si="44"/>
        <v/>
      </c>
      <c r="JX2" t="str">
        <f t="shared" si="44"/>
        <v/>
      </c>
      <c r="JY2" t="str">
        <f>IF('1-2'!$Y$137="","",'1-2'!$Y$137)</f>
        <v/>
      </c>
      <c r="JZ2" t="str">
        <f t="shared" ref="JZ2:KB2" si="45">IF(JZ5=TRUE,TRUE,"")</f>
        <v/>
      </c>
      <c r="KA2" t="str">
        <f t="shared" si="45"/>
        <v/>
      </c>
      <c r="KB2" t="str">
        <f t="shared" si="45"/>
        <v/>
      </c>
      <c r="KC2" t="str">
        <f>IF('1-2'!$Y$138="","",'1-2'!$Y$138)</f>
        <v/>
      </c>
      <c r="KD2" t="str">
        <f t="shared" ref="KD2:KF2" si="46">IF(KD5=TRUE,TRUE,"")</f>
        <v/>
      </c>
      <c r="KE2" t="str">
        <f t="shared" si="46"/>
        <v/>
      </c>
      <c r="KF2" t="str">
        <f t="shared" si="46"/>
        <v/>
      </c>
      <c r="KG2" t="str">
        <f>IF('1-2'!$Y$139="","",'1-2'!$Y$139)</f>
        <v/>
      </c>
      <c r="KH2" t="str">
        <f t="shared" ref="KH2:KJ2" si="47">IF(KH5=TRUE,TRUE,"")</f>
        <v/>
      </c>
      <c r="KI2" t="str">
        <f t="shared" si="47"/>
        <v/>
      </c>
      <c r="KJ2" t="str">
        <f t="shared" si="47"/>
        <v/>
      </c>
      <c r="KK2" t="str">
        <f>IF('1-2'!$Y$140="","",'1-2'!$Y$140)</f>
        <v/>
      </c>
      <c r="KL2" t="str">
        <f t="shared" ref="KL2:KN2" si="48">IF(KL5=TRUE,TRUE,"")</f>
        <v/>
      </c>
      <c r="KM2" t="str">
        <f t="shared" si="48"/>
        <v/>
      </c>
      <c r="KN2" t="str">
        <f t="shared" si="48"/>
        <v/>
      </c>
      <c r="KO2" t="str">
        <f>IF('1-2'!$Y$141="","",'1-2'!$Y$141)</f>
        <v/>
      </c>
      <c r="KP2" t="str">
        <f t="shared" ref="KP2:KQ2" si="49">IF(KP5=TRUE,TRUE,"")</f>
        <v/>
      </c>
      <c r="KQ2" t="str">
        <f t="shared" si="49"/>
        <v/>
      </c>
      <c r="KR2" t="str">
        <f>IF('1-2'!$Y$142="","",'1-2'!$Y$142)</f>
        <v/>
      </c>
      <c r="KS2" t="str">
        <f t="shared" ref="KS2:KT2" si="50">IF(KS5=TRUE,TRUE,"")</f>
        <v/>
      </c>
      <c r="KT2" t="str">
        <f t="shared" si="50"/>
        <v/>
      </c>
      <c r="KU2" t="str">
        <f>IF('1-2'!$Y$143="","",'1-2'!$Y$143)</f>
        <v/>
      </c>
      <c r="KV2" t="str">
        <f t="shared" ref="KV2:KX2" si="51">IF(KV5=TRUE,TRUE,"")</f>
        <v/>
      </c>
      <c r="KW2" t="str">
        <f t="shared" si="51"/>
        <v/>
      </c>
      <c r="KX2" t="str">
        <f t="shared" si="51"/>
        <v/>
      </c>
      <c r="KY2" t="str">
        <f>IF('1-2'!$Y$144="","",'1-2'!$Y$144)</f>
        <v/>
      </c>
      <c r="KZ2" t="str">
        <f t="shared" ref="KZ2:LB2" si="52">IF(KZ5=TRUE,TRUE,"")</f>
        <v/>
      </c>
      <c r="LA2" t="str">
        <f t="shared" si="52"/>
        <v/>
      </c>
      <c r="LB2" t="str">
        <f t="shared" si="52"/>
        <v/>
      </c>
      <c r="LC2" t="str">
        <f>IF('1-2'!$Y$145="","",'1-2'!$Y$145)</f>
        <v/>
      </c>
      <c r="LD2" t="str">
        <f t="shared" ref="LD2:LE2" si="53">IF(LD5=TRUE,TRUE,"")</f>
        <v/>
      </c>
      <c r="LE2" t="str">
        <f t="shared" si="53"/>
        <v/>
      </c>
      <c r="LF2" t="str">
        <f>IF('1-2'!$Y$146="","",'1-2'!$Y$146)</f>
        <v/>
      </c>
      <c r="LG2" t="str">
        <f t="shared" ref="LG2:LH2" si="54">IF(LG5=TRUE,TRUE,"")</f>
        <v/>
      </c>
      <c r="LH2" t="str">
        <f t="shared" si="54"/>
        <v/>
      </c>
      <c r="LI2" t="str">
        <f>IF('1-2'!$Y$147="","",'1-2'!$Y$147)</f>
        <v/>
      </c>
      <c r="LJ2" t="str">
        <f t="shared" ref="LJ2:LK2" si="55">IF(LJ5=TRUE,TRUE,"")</f>
        <v/>
      </c>
      <c r="LK2" t="str">
        <f t="shared" si="55"/>
        <v/>
      </c>
      <c r="LL2" t="str">
        <f>IF('1-2'!$Y$148="","",'1-2'!$Y$148)</f>
        <v/>
      </c>
      <c r="LM2" t="str">
        <f t="shared" ref="LM2:LN2" si="56">IF(LM5=TRUE,TRUE,"")</f>
        <v/>
      </c>
      <c r="LN2" t="str">
        <f t="shared" si="56"/>
        <v/>
      </c>
      <c r="LO2" t="str">
        <f>IF('1-2'!$Y$149="","",'1-2'!$Y$149)</f>
        <v/>
      </c>
      <c r="LP2" t="str">
        <f t="shared" ref="LP2:LQ2" si="57">IF(LP5=TRUE,TRUE,"")</f>
        <v/>
      </c>
      <c r="LQ2" t="str">
        <f t="shared" si="57"/>
        <v/>
      </c>
      <c r="LR2" t="str">
        <f>IF('1-2'!$Y$150="","",'1-2'!$Y$150)</f>
        <v/>
      </c>
      <c r="LS2" t="str">
        <f t="shared" ref="LS2:LT2" si="58">IF(LS5=TRUE,TRUE,"")</f>
        <v/>
      </c>
      <c r="LT2" t="str">
        <f t="shared" si="58"/>
        <v/>
      </c>
      <c r="LU2" t="str">
        <f>IF('1-2'!$Y$151="","",'1-2'!$Y$151)</f>
        <v/>
      </c>
      <c r="LV2" t="str">
        <f t="shared" ref="LV2:LX2" si="59">IF(LV5=TRUE,TRUE,"")</f>
        <v/>
      </c>
      <c r="LW2" t="str">
        <f t="shared" si="59"/>
        <v/>
      </c>
      <c r="LX2" t="str">
        <f t="shared" si="59"/>
        <v/>
      </c>
      <c r="LY2" t="str">
        <f>IF('1-2'!$Y$152="","",'1-2'!$Y$152)</f>
        <v/>
      </c>
      <c r="LZ2" t="str">
        <f t="shared" ref="LZ2:MB2" si="60">IF(LZ5=TRUE,TRUE,"")</f>
        <v/>
      </c>
      <c r="MA2" t="str">
        <f t="shared" si="60"/>
        <v/>
      </c>
      <c r="MB2" t="str">
        <f t="shared" si="60"/>
        <v/>
      </c>
      <c r="MC2" t="str">
        <f>IF('1-2'!$Y$153="","",'1-2'!$Y$153)</f>
        <v/>
      </c>
      <c r="MD2" t="str">
        <f t="shared" ref="MD2:MF2" si="61">IF(MD5=TRUE,TRUE,"")</f>
        <v/>
      </c>
      <c r="ME2" t="str">
        <f t="shared" si="61"/>
        <v/>
      </c>
      <c r="MF2" t="str">
        <f t="shared" si="61"/>
        <v/>
      </c>
      <c r="MG2" t="str">
        <f>IF('1-2'!$Y$154="","",'1-2'!$Y$154)</f>
        <v/>
      </c>
      <c r="MH2" t="str">
        <f t="shared" ref="MH2:MJ2" si="62">IF(MH5=TRUE,TRUE,"")</f>
        <v/>
      </c>
      <c r="MI2" t="str">
        <f t="shared" si="62"/>
        <v/>
      </c>
      <c r="MJ2" t="str">
        <f t="shared" si="62"/>
        <v/>
      </c>
      <c r="MK2" t="str">
        <f>IF('1-2'!$Y$155="","",'1-2'!$Y$155)</f>
        <v/>
      </c>
      <c r="ML2" t="str">
        <f t="shared" ref="ML2:MM2" si="63">IF(ML5=TRUE,TRUE,"")</f>
        <v/>
      </c>
      <c r="MM2" t="str">
        <f t="shared" si="63"/>
        <v/>
      </c>
      <c r="MN2" t="str">
        <f>IF('1-2'!$Y$156="","",'1-2'!$Y$156)</f>
        <v/>
      </c>
      <c r="MO2" t="str">
        <f t="shared" ref="MO2:MP2" si="64">IF(MO5=TRUE,TRUE,"")</f>
        <v/>
      </c>
      <c r="MP2" t="str">
        <f t="shared" si="64"/>
        <v/>
      </c>
      <c r="MQ2" t="str">
        <f>IF('1-2'!$Y$157="","",'1-2'!$Y$157)</f>
        <v/>
      </c>
      <c r="MR2" t="str">
        <f t="shared" ref="MR2:MS2" si="65">IF(MR5=TRUE,TRUE,"")</f>
        <v/>
      </c>
      <c r="MS2" t="str">
        <f t="shared" si="65"/>
        <v/>
      </c>
      <c r="MT2" t="str">
        <f>IF('1-2'!$Y$158="","",'1-2'!$Y$158)</f>
        <v/>
      </c>
      <c r="MU2" t="str">
        <f t="shared" ref="MU2:MV2" si="66">IF(MU5=TRUE,TRUE,"")</f>
        <v/>
      </c>
      <c r="MV2" t="str">
        <f t="shared" si="66"/>
        <v/>
      </c>
      <c r="MW2">
        <f>IF('1-2'!$Z$159="","",'1-2'!$Z$159)</f>
        <v>0</v>
      </c>
      <c r="MX2">
        <f>IF('1-2'!$Z$160="","",'1-2'!$Z$160)</f>
        <v>0</v>
      </c>
      <c r="MY2" t="str">
        <f t="shared" ref="MY2" si="67">IF(MY5=TRUE,TRUE,"")</f>
        <v/>
      </c>
      <c r="MZ2" t="str">
        <f t="shared" ref="MZ2:NK2" si="68">IF(MZ5=TRUE,TRUE,"")</f>
        <v/>
      </c>
      <c r="NA2" t="str">
        <f t="shared" si="68"/>
        <v/>
      </c>
      <c r="NB2" t="str">
        <f t="shared" si="68"/>
        <v/>
      </c>
      <c r="NC2" t="str">
        <f t="shared" si="68"/>
        <v/>
      </c>
      <c r="ND2" t="str">
        <f t="shared" si="68"/>
        <v/>
      </c>
      <c r="NE2" t="str">
        <f t="shared" si="68"/>
        <v/>
      </c>
      <c r="NF2" t="str">
        <f t="shared" si="68"/>
        <v/>
      </c>
      <c r="NG2" t="str">
        <f t="shared" si="68"/>
        <v/>
      </c>
      <c r="NH2" t="str">
        <f t="shared" si="68"/>
        <v/>
      </c>
      <c r="NI2" t="str">
        <f t="shared" si="68"/>
        <v/>
      </c>
      <c r="NJ2" t="str">
        <f t="shared" si="68"/>
        <v/>
      </c>
      <c r="NK2" t="str">
        <f t="shared" si="68"/>
        <v/>
      </c>
      <c r="NL2" t="str">
        <f>IF('3-5'!$F$5="","",'3-5'!$F$5)</f>
        <v/>
      </c>
      <c r="NM2" t="str">
        <f>IF('3-5'!$F$6="","",'3-5'!$F$6)</f>
        <v/>
      </c>
      <c r="NN2" t="str">
        <f>IF('3-5'!$F$7="","",'3-5'!$F$7)</f>
        <v/>
      </c>
      <c r="NO2" t="str">
        <f>IF('3-5'!$F$8="","",'3-5'!$F$8)</f>
        <v/>
      </c>
      <c r="NP2">
        <f>IF('3-5'!$F$9="","",'3-5'!$F$9)</f>
        <v>0</v>
      </c>
      <c r="NQ2" t="str">
        <f>IF('3-5'!$H$5="","",'3-5'!$H$5)</f>
        <v/>
      </c>
      <c r="NR2" t="str">
        <f>IF('3-5'!$H$6="","",'3-5'!$H$6)</f>
        <v/>
      </c>
      <c r="NS2" t="str">
        <f>IF('3-5'!$H$7="","",'3-5'!$H$7)</f>
        <v/>
      </c>
      <c r="NT2" t="str">
        <f>IF('3-5'!$H$8="","",'3-5'!$H$8)</f>
        <v/>
      </c>
      <c r="NU2">
        <f>IF('3-5'!$H$9="","",'3-5'!$H$9)</f>
        <v>0</v>
      </c>
      <c r="NV2" t="str">
        <f>IF('3-5'!$F$15="","",'3-5'!$F$15)</f>
        <v/>
      </c>
      <c r="NW2" t="str">
        <f>IF('3-5'!$F$16="","",'3-5'!$F$16)</f>
        <v/>
      </c>
      <c r="NX2" t="str">
        <f>IF('3-5'!$F$17="","",'3-5'!$F$17)</f>
        <v/>
      </c>
      <c r="NY2" t="str">
        <f>IF('3-5'!$F$18="","",'3-5'!$F$18)</f>
        <v/>
      </c>
      <c r="NZ2" t="str">
        <f>IF('3-5'!$F$19="","",'3-5'!$F$19)</f>
        <v/>
      </c>
      <c r="OA2">
        <f>IF('3-5'!$F$20="","",'3-5'!$F$20)</f>
        <v>0</v>
      </c>
      <c r="OB2">
        <f>IF('3-5'!$F$21="","",'3-5'!$F$21)</f>
        <v>0</v>
      </c>
      <c r="OC2">
        <f>IF('3-5'!$F$22="","",'3-5'!$F$22)</f>
        <v>0</v>
      </c>
      <c r="OD2" t="str">
        <f>IF('3-5'!$F$23="","",'3-5'!$F$23)</f>
        <v/>
      </c>
      <c r="OE2">
        <f>IF('3-5'!$F$24="","",'3-5'!$F$24)</f>
        <v>0</v>
      </c>
      <c r="OF2" t="str">
        <f>IF('3-5'!$H$15="","",'3-5'!$H$15)</f>
        <v/>
      </c>
      <c r="OG2" t="str">
        <f>IF('3-5'!$H$16="","",'3-5'!$H$16)</f>
        <v/>
      </c>
      <c r="OH2" t="str">
        <f>IF('3-5'!$H$17="","",'3-5'!$H$17)</f>
        <v/>
      </c>
      <c r="OI2" t="str">
        <f>IF('3-5'!$H$18="","",'3-5'!$H$18)</f>
        <v/>
      </c>
      <c r="OJ2" t="str">
        <f>IF('3-5'!$H$19="","",'3-5'!$H$19)</f>
        <v/>
      </c>
      <c r="OK2">
        <f>IF('3-5'!$H$20="","",'3-5'!$H$20)</f>
        <v>0</v>
      </c>
      <c r="OL2">
        <f>IF('3-5'!$H$21="","",'3-5'!$H$21)</f>
        <v>0</v>
      </c>
      <c r="OM2">
        <f>IF('3-5'!$H$22="","",'3-5'!$H$22)</f>
        <v>0</v>
      </c>
      <c r="ON2" t="str">
        <f>IF('3-5'!$H$23="","",'3-5'!$H$23)</f>
        <v/>
      </c>
      <c r="OO2">
        <f>IF('3-5'!$H$24="","",'3-5'!$H$24)</f>
        <v>0</v>
      </c>
      <c r="OP2" t="str">
        <f>IF('3-5'!$F$30="","",'3-5'!$F$30)</f>
        <v/>
      </c>
      <c r="OQ2" t="str">
        <f>IF('3-5'!$F$31="","",'3-5'!$F$31)</f>
        <v/>
      </c>
      <c r="OR2" t="str">
        <f>IF('3-5'!$F$32="","",'3-5'!$F$32)</f>
        <v/>
      </c>
      <c r="OS2" t="str">
        <f>IF('3-5'!$F$33="","",'3-5'!$F$33)</f>
        <v/>
      </c>
      <c r="OT2" t="str">
        <f>IF('3-5'!$F$34="","",'3-5'!$F$34)</f>
        <v/>
      </c>
      <c r="OU2" t="str">
        <f>IF('3-5'!$F$35="","",'3-5'!$F$35)</f>
        <v/>
      </c>
      <c r="OV2" t="str">
        <f>IF('3-5'!$F$36="","",'3-5'!$F$36)</f>
        <v/>
      </c>
      <c r="OW2" t="str">
        <f>IF('3-5'!$F$37="","",'3-5'!$F$37)</f>
        <v/>
      </c>
      <c r="OX2" t="str">
        <f>IF('3-5'!$F$38="","",'3-5'!$F$38)</f>
        <v/>
      </c>
      <c r="OY2" t="str">
        <f>IF('3-5'!$F$39="","",'3-5'!$F$39)</f>
        <v/>
      </c>
      <c r="OZ2" t="str">
        <f>IF('3-5'!$F$40="","",'3-5'!$F$40)</f>
        <v/>
      </c>
      <c r="PA2" t="str">
        <f>IF('3-5'!$F$41="","",'3-5'!$F$41)</f>
        <v/>
      </c>
      <c r="PB2" t="str">
        <f>IF('3-5'!$F$42="","",'3-5'!$F$42)</f>
        <v/>
      </c>
      <c r="PC2">
        <f>IF('3-5'!$F$43="","",'3-5'!$F$43)</f>
        <v>0</v>
      </c>
      <c r="PD2" t="str">
        <f>IF('3-5'!$H$30="","",'3-5'!$H$30)</f>
        <v/>
      </c>
      <c r="PE2" t="str">
        <f>IF('3-5'!$H$31="","",'3-5'!$H$31)</f>
        <v/>
      </c>
      <c r="PF2" t="str">
        <f>IF('3-5'!$H$32="","",'3-5'!$H$32)</f>
        <v/>
      </c>
      <c r="PG2" t="str">
        <f>IF('3-5'!$H$33="","",'3-5'!$H$33)</f>
        <v/>
      </c>
      <c r="PH2" t="str">
        <f>IF('3-5'!$H$34="","",'3-5'!$H$34)</f>
        <v/>
      </c>
      <c r="PI2" t="str">
        <f>IF('3-5'!$H$35="","",'3-5'!$H$35)</f>
        <v/>
      </c>
      <c r="PJ2" t="str">
        <f>IF('3-5'!$H$36="","",'3-5'!$H$36)</f>
        <v/>
      </c>
      <c r="PK2" t="str">
        <f>IF('3-5'!$H$37="","",'3-5'!$H$37)</f>
        <v/>
      </c>
      <c r="PL2" t="str">
        <f>IF('3-5'!$H$38="","",'3-5'!$H$38)</f>
        <v/>
      </c>
      <c r="PM2" t="str">
        <f>IF('3-5'!$H$39="","",'3-5'!$H$39)</f>
        <v/>
      </c>
      <c r="PN2" t="str">
        <f>IF('3-5'!$H$40="","",'3-5'!$H$40)</f>
        <v/>
      </c>
      <c r="PO2" t="str">
        <f>IF('3-5'!$H$41="","",'3-5'!$H$41)</f>
        <v/>
      </c>
      <c r="PP2" t="str">
        <f>IF('3-5'!$H$42="","",'3-5'!$H$42)</f>
        <v/>
      </c>
      <c r="PQ2">
        <f>IF('3-5'!$H$43="","",'3-5'!$H$43)</f>
        <v>0</v>
      </c>
      <c r="PR2" t="str">
        <f>IF('3-5'!$F$47="","",'3-5'!$F$47)</f>
        <v/>
      </c>
      <c r="PS2" t="str">
        <f>IF('3-5'!$F$48="","",'3-5'!$F$48)</f>
        <v/>
      </c>
      <c r="PT2" t="str">
        <f>IF('3-5'!$F$49="","",'3-5'!$F$49)</f>
        <v/>
      </c>
      <c r="PU2" t="str">
        <f>IF('3-5'!$F$50="","",'3-5'!$F$50)</f>
        <v/>
      </c>
      <c r="PV2" t="str">
        <f>IF('3-5'!$F$51="","",'3-5'!$F$51)</f>
        <v/>
      </c>
      <c r="PW2" t="str">
        <f>IF('3-5'!$F$52="","",'3-5'!$F$52)</f>
        <v/>
      </c>
      <c r="PX2" t="str">
        <f>IF('3-5'!$F$53="","",'3-5'!$F$53)</f>
        <v/>
      </c>
      <c r="PY2" t="str">
        <f>IF('3-5'!$F$54="","",'3-5'!$F$54)</f>
        <v/>
      </c>
      <c r="PZ2" t="str">
        <f>IF('3-5'!$F$55="","",'3-5'!$F$55)</f>
        <v/>
      </c>
      <c r="QA2" t="str">
        <f>IF('3-5'!$F$56="","",'3-5'!$F$56)</f>
        <v/>
      </c>
      <c r="QB2" t="str">
        <f>IF('3-5'!$F$57="","",'3-5'!$F$57)</f>
        <v/>
      </c>
      <c r="QC2" t="str">
        <f>IF('3-5'!$F$58="","",'3-5'!$F$58)</f>
        <v/>
      </c>
      <c r="QD2" t="str">
        <f>IF('3-5'!$F$59="","",'3-5'!$F$59)</f>
        <v/>
      </c>
      <c r="QE2" t="str">
        <f>IF('3-5'!$F$60="","",'3-5'!$F$60)</f>
        <v/>
      </c>
      <c r="QF2" t="str">
        <f>IF('3-5'!$F$61="","",'3-5'!$F$61)</f>
        <v/>
      </c>
      <c r="QG2" t="str">
        <f>IF('3-5'!$F$62="","",'3-5'!$F$62)</f>
        <v/>
      </c>
      <c r="QH2">
        <f>IF('3-5'!$F$63="","",'3-5'!$F$63)</f>
        <v>0</v>
      </c>
      <c r="QI2" t="str">
        <f>IF('3-5'!$H$47="","",'3-5'!$H$47)</f>
        <v/>
      </c>
      <c r="QJ2" t="str">
        <f>IF('3-5'!$H$48="","",'3-5'!$H$48)</f>
        <v/>
      </c>
      <c r="QK2" t="str">
        <f>IF('3-5'!$H$49="","",'3-5'!$H$49)</f>
        <v/>
      </c>
      <c r="QL2" t="str">
        <f>IF('3-5'!$H$50="","",'3-5'!$H$50)</f>
        <v/>
      </c>
      <c r="QM2" t="str">
        <f>IF('3-5'!$H$51="","",'3-5'!$H$51)</f>
        <v/>
      </c>
      <c r="QN2" t="str">
        <f>IF('3-5'!$H$52="","",'3-5'!$H$52)</f>
        <v/>
      </c>
      <c r="QO2" t="str">
        <f>IF('3-5'!$H$53="","",'3-5'!$H$53)</f>
        <v/>
      </c>
      <c r="QP2" t="str">
        <f>IF('3-5'!$H$54="","",'3-5'!$H$54)</f>
        <v/>
      </c>
      <c r="QQ2" t="str">
        <f>IF('3-5'!$H$55="","",'3-5'!$H$55)</f>
        <v/>
      </c>
      <c r="QR2" t="str">
        <f>IF('3-5'!$H$56="","",'3-5'!$H$56)</f>
        <v/>
      </c>
      <c r="QS2" t="str">
        <f>IF('3-5'!$H$57="","",'3-5'!$H$57)</f>
        <v/>
      </c>
      <c r="QT2" t="str">
        <f>IF('3-5'!$H$58="","",'3-5'!$H$58)</f>
        <v/>
      </c>
      <c r="QU2" t="str">
        <f>IF('3-5'!$H$59="","",'3-5'!$H$59)</f>
        <v/>
      </c>
      <c r="QV2" t="str">
        <f>IF('3-5'!$H$60="","",'3-5'!$H$60)</f>
        <v/>
      </c>
      <c r="QW2" t="str">
        <f>IF('3-5'!$H$61="","",'3-5'!$H$61)</f>
        <v/>
      </c>
      <c r="QX2" t="str">
        <f>IF('3-5'!$H$62="","",'3-5'!$H$62)</f>
        <v/>
      </c>
      <c r="QY2">
        <f>IF('3-5'!$H$63="","",'3-5'!$H$63)</f>
        <v>0</v>
      </c>
      <c r="QZ2">
        <f>IF('3-5'!$F$74="","",'3-5'!$F$74)</f>
        <v>0</v>
      </c>
      <c r="RA2" t="str">
        <f>IF('3-5'!$F$75="","",'3-5'!$F$75)</f>
        <v/>
      </c>
      <c r="RB2" t="str">
        <f>IF('3-5'!$F$76="","",'3-5'!$F$76)</f>
        <v/>
      </c>
      <c r="RC2" t="str">
        <f>IF('3-5'!$F$77="","",'3-5'!$F$77)</f>
        <v/>
      </c>
      <c r="RD2" t="str">
        <f>IF('3-5'!$F$78="","",'3-5'!$F$78)</f>
        <v/>
      </c>
      <c r="RE2">
        <f>IF('3-5'!$F$79="","",'3-5'!$F$79)</f>
        <v>0</v>
      </c>
      <c r="RF2" t="str">
        <f>IF('3-5'!$F$80="","",'3-5'!$F$80)</f>
        <v/>
      </c>
      <c r="RG2" t="str">
        <f>IF('3-5'!$F$81="","",'3-5'!$F$81)</f>
        <v/>
      </c>
      <c r="RH2" t="str">
        <f>IF('3-5'!$F$82="","",'3-5'!$F$82)</f>
        <v/>
      </c>
      <c r="RI2" t="str">
        <f>IF('3-5'!$F$83="","",'3-5'!$F$83)</f>
        <v/>
      </c>
      <c r="RJ2" t="str">
        <f>IF('3-5'!$F$84="","",'3-5'!$F$84)</f>
        <v/>
      </c>
      <c r="RK2" t="str">
        <f>IF('3-5'!$F$85="","",'3-5'!$F$85)</f>
        <v/>
      </c>
      <c r="RL2" t="str">
        <f>IF('3-5'!$F$86="","",'3-5'!$F$86)</f>
        <v/>
      </c>
      <c r="RM2" t="str">
        <f>IF('3-5'!$F$87="","",'3-5'!$F$87)</f>
        <v/>
      </c>
      <c r="RN2" t="str">
        <f>IF('3-5'!$F$88="","",'3-5'!$F$88)</f>
        <v/>
      </c>
      <c r="RO2" t="str">
        <f>IF('3-5'!$F$89="","",'3-5'!$F$89)</f>
        <v/>
      </c>
      <c r="RP2" t="str">
        <f>IF('3-5'!$F$90="","",'3-5'!$F$90)</f>
        <v/>
      </c>
      <c r="RQ2" t="str">
        <f>IF('3-5'!$F$91="","",'3-5'!$F$91)</f>
        <v/>
      </c>
      <c r="RR2" t="str">
        <f>IF('3-5'!$F$92="","",'3-5'!$F$92)</f>
        <v/>
      </c>
      <c r="RS2" t="str">
        <f>IF('3-5'!$F$93="","",'3-5'!$F$93)</f>
        <v/>
      </c>
      <c r="RT2">
        <f>IF('3-5'!$F$94="","",'3-5'!$F$94)</f>
        <v>0</v>
      </c>
      <c r="RU2" t="str">
        <f>IF('3-5'!$F$95="","",'3-5'!$F$95)</f>
        <v/>
      </c>
      <c r="RV2" t="str">
        <f>IF('3-5'!$F$96="","",'3-5'!$F$96)</f>
        <v/>
      </c>
      <c r="RW2" t="str">
        <f>IF('3-5'!$F$97="","",'3-5'!$F$97)</f>
        <v/>
      </c>
      <c r="RX2" t="str">
        <f>IF('3-5'!$F$98="","",'3-5'!$F$98)</f>
        <v/>
      </c>
      <c r="RY2" t="str">
        <f>IF('3-5'!$F$99="","",'3-5'!$F$99)</f>
        <v/>
      </c>
      <c r="RZ2">
        <f>IF('3-5'!$F$100="","",'3-5'!$F$100)</f>
        <v>0</v>
      </c>
      <c r="SA2" t="str">
        <f>IF('3-5'!$F$101="","",'3-5'!$F$101)</f>
        <v/>
      </c>
      <c r="SB2" t="str">
        <f>IF('3-5'!$F$102="","",'3-5'!$F$102)</f>
        <v/>
      </c>
      <c r="SC2">
        <f>IF('3-5'!$F$103="","",'3-5'!$F$103)</f>
        <v>0</v>
      </c>
      <c r="SD2">
        <f>IF('3-5'!$H$74="","",'3-5'!$H$74)</f>
        <v>0</v>
      </c>
      <c r="SE2" t="str">
        <f>IF('3-5'!$H$75="","",'3-5'!$H$75)</f>
        <v/>
      </c>
      <c r="SF2" t="str">
        <f>IF('3-5'!$H$76="","",'3-5'!$H$76)</f>
        <v/>
      </c>
      <c r="SG2" t="str">
        <f>IF('3-5'!$H$77="","",'3-5'!$H$77)</f>
        <v/>
      </c>
      <c r="SH2" t="str">
        <f>IF('3-5'!$H$78="","",'3-5'!$H$78)</f>
        <v/>
      </c>
      <c r="SI2">
        <f>IF('3-5'!$H$79="","",'3-5'!$H$79)</f>
        <v>0</v>
      </c>
      <c r="SJ2" t="str">
        <f>IF('3-5'!$H$80="","",'3-5'!$H$80)</f>
        <v/>
      </c>
      <c r="SK2" t="str">
        <f>IF('3-5'!$H$81="","",'3-5'!$H$81)</f>
        <v/>
      </c>
      <c r="SL2" t="str">
        <f>IF('3-5'!$H$82="","",'3-5'!$H$82)</f>
        <v/>
      </c>
      <c r="SM2" t="str">
        <f>IF('3-5'!$H$83="","",'3-5'!$H$83)</f>
        <v/>
      </c>
      <c r="SN2" t="str">
        <f>IF('3-5'!$H$84="","",'3-5'!$H$84)</f>
        <v/>
      </c>
      <c r="SO2" t="str">
        <f>IF('3-5'!$H$85="","",'3-5'!$H$85)</f>
        <v/>
      </c>
      <c r="SP2" t="str">
        <f>IF('3-5'!$H$86="","",'3-5'!$H$86)</f>
        <v/>
      </c>
      <c r="SQ2" t="str">
        <f>IF('3-5'!$H$87="","",'3-5'!$H$87)</f>
        <v/>
      </c>
      <c r="SR2" t="str">
        <f>IF('3-5'!$H$88="","",'3-5'!$H$88)</f>
        <v/>
      </c>
      <c r="SS2" t="str">
        <f>IF('3-5'!$H$89="","",'3-5'!$H$89)</f>
        <v/>
      </c>
      <c r="ST2" t="str">
        <f>IF('3-5'!$H$90="","",'3-5'!$H$90)</f>
        <v/>
      </c>
      <c r="SU2" t="str">
        <f>IF('3-5'!$H$91="","",'3-5'!$H$91)</f>
        <v/>
      </c>
      <c r="SV2" t="str">
        <f>IF('3-5'!$H$92="","",'3-5'!$H$92)</f>
        <v/>
      </c>
      <c r="SW2" t="str">
        <f>IF('3-5'!$H$93="","",'3-5'!$H$93)</f>
        <v/>
      </c>
      <c r="SX2">
        <f>IF('3-5'!$H$94="","",'3-5'!$H$94)</f>
        <v>0</v>
      </c>
      <c r="SY2" t="str">
        <f>IF('3-5'!$H$95="","",'3-5'!$H$95)</f>
        <v/>
      </c>
      <c r="SZ2" t="str">
        <f>IF('3-5'!$H$96="","",'3-5'!$H$96)</f>
        <v/>
      </c>
      <c r="TA2" t="str">
        <f>IF('3-5'!$H$97="","",'3-5'!$H$97)</f>
        <v/>
      </c>
      <c r="TB2" t="str">
        <f>IF('3-5'!$H$98="","",'3-5'!$H$98)</f>
        <v/>
      </c>
      <c r="TC2" t="str">
        <f>IF('3-5'!$H$99="","",'3-5'!$H$99)</f>
        <v/>
      </c>
      <c r="TD2">
        <f>IF('3-5'!$H$100="","",'3-5'!$H$100)</f>
        <v>0</v>
      </c>
      <c r="TE2" t="str">
        <f>IF('3-5'!$H$101="","",'3-5'!$H$101)</f>
        <v/>
      </c>
      <c r="TF2" t="str">
        <f>IF('3-5'!$H$102="","",'3-5'!$H$102)</f>
        <v/>
      </c>
      <c r="TG2">
        <f>IF('3-5'!$H$103="","",'3-5'!$H$103)</f>
        <v>0</v>
      </c>
      <c r="TH2">
        <f>IF('3-5'!$F$115="","",'3-5'!$F$115)</f>
        <v>0</v>
      </c>
      <c r="TI2" t="str">
        <f>IF('3-5'!$F$116="","",'3-5'!$F$116)</f>
        <v/>
      </c>
      <c r="TJ2" t="str">
        <f>IF('3-5'!$F$117="","",'3-5'!$F$117)</f>
        <v/>
      </c>
      <c r="TK2" t="str">
        <f>IF('3-5'!$F$118="","",'3-5'!$F$118)</f>
        <v/>
      </c>
      <c r="TL2" t="str">
        <f>IF('3-5'!$F$119="","",'3-5'!$F$119)</f>
        <v/>
      </c>
      <c r="TM2">
        <f>IF('3-5'!$F$120="","",'3-5'!$F$120)</f>
        <v>0</v>
      </c>
      <c r="TN2" t="str">
        <f>IF('3-5'!$F$121="","",'3-5'!$F$121)</f>
        <v/>
      </c>
      <c r="TO2" t="str">
        <f>IF('3-5'!$F$122="","",'3-5'!$F$122)</f>
        <v/>
      </c>
      <c r="TP2" t="str">
        <f>IF('3-5'!$F$123="","",'3-5'!$F$123)</f>
        <v/>
      </c>
      <c r="TQ2" t="str">
        <f>IF('3-5'!$F$124="","",'3-5'!$F$124)</f>
        <v/>
      </c>
      <c r="TR2" t="str">
        <f>IF('3-5'!$F$125="","",'3-5'!$F$125)</f>
        <v/>
      </c>
      <c r="TS2" t="str">
        <f>IF('3-5'!$F$126="","",'3-5'!$F$126)</f>
        <v/>
      </c>
      <c r="TT2" t="str">
        <f>IF('3-5'!$F$127="","",'3-5'!$F$127)</f>
        <v/>
      </c>
      <c r="TU2" t="str">
        <f>IF('3-5'!$F$128="","",'3-5'!$F$128)</f>
        <v/>
      </c>
      <c r="TV2" t="str">
        <f>IF('3-5'!$F$129="","",'3-5'!$F$129)</f>
        <v/>
      </c>
      <c r="TW2" t="str">
        <f>IF('3-5'!$F$130="","",'3-5'!$F$130)</f>
        <v/>
      </c>
      <c r="TX2" t="str">
        <f>IF('3-5'!$F$131="","",'3-5'!$F$131)</f>
        <v/>
      </c>
      <c r="TY2" t="str">
        <f>IF('3-5'!$F$132="","",'3-5'!$F$132)</f>
        <v/>
      </c>
      <c r="TZ2" t="str">
        <f>IF('3-5'!$F$133="","",'3-5'!$F$133)</f>
        <v/>
      </c>
      <c r="UA2" t="str">
        <f>IF('3-5'!$F$134="","",'3-5'!$F$134)</f>
        <v/>
      </c>
      <c r="UB2">
        <f>IF('3-5'!$F$135="","",'3-5'!$F$135)</f>
        <v>0</v>
      </c>
      <c r="UC2" t="str">
        <f>IF('3-5'!$F$136="","",'3-5'!$F$136)</f>
        <v/>
      </c>
      <c r="UD2" t="str">
        <f>IF('3-5'!$F$137="","",'3-5'!$F$137)</f>
        <v/>
      </c>
      <c r="UE2" t="str">
        <f>IF('3-5'!$F$138="","",'3-5'!$F$138)</f>
        <v/>
      </c>
      <c r="UF2" t="str">
        <f>IF('3-5'!$F$139="","",'3-5'!$F$139)</f>
        <v/>
      </c>
      <c r="UG2" t="str">
        <f>IF('3-5'!$F$140="","",'3-5'!$F$140)</f>
        <v/>
      </c>
      <c r="UH2">
        <f>IF('3-5'!$F$141="","",'3-5'!$F$141)</f>
        <v>0</v>
      </c>
      <c r="UI2" t="str">
        <f>IF('3-5'!$F$142="","",'3-5'!$F$142)</f>
        <v/>
      </c>
      <c r="UJ2" t="str">
        <f>IF('3-5'!$F$143="","",'3-5'!$F$143)</f>
        <v/>
      </c>
      <c r="UK2" t="str">
        <f>IF('3-5'!$F$144="","",'3-5'!$F$144)</f>
        <v/>
      </c>
      <c r="UL2" t="str">
        <f>IF('3-5'!$F$145="","",'3-5'!$F$145)</f>
        <v/>
      </c>
      <c r="UM2" t="str">
        <f>IF('3-5'!$F$146="","",'3-5'!$F$146)</f>
        <v/>
      </c>
      <c r="UN2" t="str">
        <f>IF('3-5'!$F$147="","",'3-5'!$F$147)</f>
        <v/>
      </c>
      <c r="UO2">
        <f>IF('3-5'!$F$148="","",'3-5'!$F$148)</f>
        <v>0</v>
      </c>
      <c r="UP2">
        <f>IF('3-5'!$H$115="","",'3-5'!$H$115)</f>
        <v>0</v>
      </c>
      <c r="UQ2" t="str">
        <f>IF('3-5'!$H$116="","",'3-5'!$H$116)</f>
        <v/>
      </c>
      <c r="UR2" t="str">
        <f>IF('3-5'!$H$117="","",'3-5'!$H$117)</f>
        <v/>
      </c>
      <c r="US2" t="str">
        <f>IF('3-5'!$H$118="","",'3-5'!$H$118)</f>
        <v/>
      </c>
      <c r="UT2" t="str">
        <f>IF('3-5'!$H$119="","",'3-5'!$H$119)</f>
        <v/>
      </c>
      <c r="UU2">
        <f>IF('3-5'!$H$120="","",'3-5'!$H$120)</f>
        <v>0</v>
      </c>
      <c r="UV2" t="str">
        <f>IF('3-5'!$H$121="","",'3-5'!$H$121)</f>
        <v/>
      </c>
      <c r="UW2" t="str">
        <f>IF('3-5'!$H$122="","",'3-5'!$H$122)</f>
        <v/>
      </c>
      <c r="UX2" t="str">
        <f>IF('3-5'!$H$123="","",'3-5'!$H$123)</f>
        <v/>
      </c>
      <c r="UY2" t="str">
        <f>IF('3-5'!$H$124="","",'3-5'!$H$124)</f>
        <v/>
      </c>
      <c r="UZ2" t="str">
        <f>IF('3-5'!$H$125="","",'3-5'!$H$125)</f>
        <v/>
      </c>
      <c r="VA2" t="str">
        <f>IF('3-5'!$H$126="","",'3-5'!$H$126)</f>
        <v/>
      </c>
      <c r="VB2" t="str">
        <f>IF('3-5'!$H$127="","",'3-5'!$H$127)</f>
        <v/>
      </c>
      <c r="VC2" t="str">
        <f>IF('3-5'!$H$128="","",'3-5'!$H$128)</f>
        <v/>
      </c>
      <c r="VD2" t="str">
        <f>IF('3-5'!$H$129="","",'3-5'!$H$129)</f>
        <v/>
      </c>
      <c r="VE2" t="str">
        <f>IF('3-5'!$H$130="","",'3-5'!$H$130)</f>
        <v/>
      </c>
      <c r="VF2" t="str">
        <f>IF('3-5'!$H$131="","",'3-5'!$H$131)</f>
        <v/>
      </c>
      <c r="VG2" t="str">
        <f>IF('3-5'!$H$132="","",'3-5'!$H$132)</f>
        <v/>
      </c>
      <c r="VH2" t="str">
        <f>IF('3-5'!$H$133="","",'3-5'!$H$133)</f>
        <v/>
      </c>
      <c r="VI2" t="str">
        <f>IF('3-5'!$H$134="","",'3-5'!$H$134)</f>
        <v/>
      </c>
      <c r="VJ2">
        <f>IF('3-5'!$H$135="","",'3-5'!$H$135)</f>
        <v>0</v>
      </c>
      <c r="VK2" t="str">
        <f>IF('3-5'!$H$136="","",'3-5'!$H$136)</f>
        <v/>
      </c>
      <c r="VL2" t="str">
        <f>IF('3-5'!$H$137="","",'3-5'!$H$137)</f>
        <v/>
      </c>
      <c r="VM2" t="str">
        <f>IF('3-5'!$H$138="","",'3-5'!$H$138)</f>
        <v/>
      </c>
      <c r="VN2" t="str">
        <f>IF('3-5'!$H$139="","",'3-5'!$H$139)</f>
        <v/>
      </c>
      <c r="VO2" t="str">
        <f>IF('3-5'!$H$140="","",'3-5'!$H$140)</f>
        <v/>
      </c>
      <c r="VP2">
        <f>IF('3-5'!$H$141="","",'3-5'!$H$141)</f>
        <v>0</v>
      </c>
      <c r="VQ2" t="str">
        <f>IF('3-5'!$H$142="","",'3-5'!$H$142)</f>
        <v/>
      </c>
      <c r="VR2" t="str">
        <f>IF('3-5'!$H$143="","",'3-5'!$H$143)</f>
        <v/>
      </c>
      <c r="VS2" t="str">
        <f>IF('3-5'!$H$144="","",'3-5'!$H$144)</f>
        <v/>
      </c>
      <c r="VT2" t="str">
        <f>IF('3-5'!$H$145="","",'3-5'!$H$145)</f>
        <v/>
      </c>
      <c r="VU2" t="str">
        <f>IF('3-5'!$H$146="","",'3-5'!$H$146)</f>
        <v/>
      </c>
      <c r="VV2" t="str">
        <f>IF('3-5'!$H$147="","",'3-5'!$H$147)</f>
        <v/>
      </c>
      <c r="VW2">
        <f>IF('3-5'!$H$148="","",'3-5'!$H$148)</f>
        <v>0</v>
      </c>
      <c r="VX2" t="str">
        <f>IF(VX5="","",CHOOSE(VX5,"大学病院本院群","DPC特定病院群","DPC標準病院群（データ数90以上）","DPC標準病院群（データ数90未満）","なし"))</f>
        <v/>
      </c>
      <c r="VY2" t="str">
        <f>IF('6'!$J$14="","",'6'!$J$14)</f>
        <v/>
      </c>
      <c r="VZ2" t="str">
        <f>IF('6'!$J$15="","",'6'!$J$15)</f>
        <v/>
      </c>
      <c r="WA2" t="str">
        <f>IF('6'!$J$16="","",'6'!$J$16)</f>
        <v/>
      </c>
      <c r="WB2" t="str">
        <f>IF('6'!$J$17="","",'6'!$J$17)</f>
        <v/>
      </c>
      <c r="WC2" t="str">
        <f>IF('6'!$J$18="","",'6'!$J$18)</f>
        <v/>
      </c>
      <c r="WD2">
        <f>IF('6'!$J$19="","",'6'!$J$19)</f>
        <v>0</v>
      </c>
      <c r="WE2" t="str">
        <f>IF(WE5="","",CHOOSE(WE5,"大学病院本院群","DPC特定病院群","DPC標準病院群1","DPC標準病院群2","なし"))</f>
        <v/>
      </c>
      <c r="WF2" t="str">
        <f>IF('6'!$Z$14="","",'6'!$Z$14)</f>
        <v/>
      </c>
      <c r="WG2" t="str">
        <f>IF('6'!$Z$15="","",'6'!$Z$15)</f>
        <v/>
      </c>
      <c r="WH2" t="str">
        <f>IF('6'!$Z$16="","",'6'!$Z$16)</f>
        <v/>
      </c>
      <c r="WI2" t="str">
        <f>IF('6'!$Z$17="","",'6'!$Z$17)</f>
        <v/>
      </c>
      <c r="WJ2" t="str">
        <f>IF('6'!$Z$18="","",'6'!$Z$18)</f>
        <v/>
      </c>
      <c r="WK2">
        <f>IF('6'!$Z$19="","",'6'!$Z$19)</f>
        <v>0</v>
      </c>
      <c r="WL2" t="str">
        <f>IF('6'!$AB$31="","",'6'!$AB$31)</f>
        <v/>
      </c>
      <c r="WM2" t="str">
        <f>IF('6'!$AB$32="","",'6'!$AB$32)</f>
        <v/>
      </c>
      <c r="WN2" t="str">
        <f>IF('6'!$AB$34="","",'6'!$AB$34)</f>
        <v/>
      </c>
      <c r="WO2" t="str">
        <f>IF('6'!$AB$35="","",'6'!$AB$35)</f>
        <v/>
      </c>
      <c r="WP2" t="str">
        <f>IF('6'!$AB$36="","",'6'!$AB$36)</f>
        <v/>
      </c>
      <c r="WQ2" t="str">
        <f>IF('6'!$AB$37="","",'6'!$AB$37)</f>
        <v/>
      </c>
      <c r="WR2" t="str">
        <f>IF('6'!$AB$38="","",'6'!$AB$38)</f>
        <v/>
      </c>
      <c r="WS2" t="str">
        <f>IF('6'!$AB$39="","",'6'!$AB$39)</f>
        <v/>
      </c>
      <c r="WT2" t="str">
        <f>IF('6'!$AB$40="","",'6'!$AB$40)</f>
        <v/>
      </c>
      <c r="WU2" t="str">
        <f>IF('6'!$AI$31="","",'6'!$AI$31)</f>
        <v/>
      </c>
      <c r="WV2" t="str">
        <f>IF('6'!$AI$32="","",'6'!$AI$32)</f>
        <v/>
      </c>
      <c r="WW2" t="str">
        <f>IF('6'!$AI$34="","",'6'!$AI$34)</f>
        <v/>
      </c>
      <c r="WX2" t="str">
        <f>IF('6'!$AI$35="","",'6'!$AI$35)</f>
        <v/>
      </c>
      <c r="WY2" t="str">
        <f>IF('6'!$AI$36="","",'6'!$AI$36)</f>
        <v/>
      </c>
      <c r="WZ2" t="str">
        <f>IF('6'!$AI$37="","",'6'!$AI$37)</f>
        <v/>
      </c>
      <c r="XA2" t="str">
        <f>IF('6'!$AI$38="","",'6'!$AI$38)</f>
        <v/>
      </c>
      <c r="XB2" t="str">
        <f>IF('6'!$AI$39="","",'6'!$AI$39)</f>
        <v/>
      </c>
      <c r="XC2" t="str">
        <f>IF('6'!$AI$40="","",'6'!$AI$40)</f>
        <v/>
      </c>
      <c r="XD2" t="str">
        <f>IF('6'!$U$44="","",'6'!$U$44)</f>
        <v/>
      </c>
      <c r="XE2" t="str">
        <f>IF('6'!$U$45="","",'6'!$U$45)</f>
        <v/>
      </c>
      <c r="XF2" t="str">
        <f>IF('6'!$U$46="","",'6'!$U$46)</f>
        <v/>
      </c>
      <c r="XG2" t="str">
        <f>IF('6'!$U$47="","",'6'!$U$47)</f>
        <v/>
      </c>
      <c r="XH2" t="str">
        <f>IF('6'!$U$48="","",'6'!$U$48)</f>
        <v/>
      </c>
      <c r="XI2" t="str">
        <f>IF('6'!$U$49="","",'6'!$U$49)</f>
        <v/>
      </c>
      <c r="XJ2" t="str">
        <f>IF('6'!$U$50="","",'6'!$U$50)</f>
        <v/>
      </c>
      <c r="XK2">
        <f>IF('6'!$U$55="","",'6'!$U$55)</f>
        <v>0</v>
      </c>
      <c r="XL2" t="str">
        <f>IF('6'!$AD$44="","",'6'!$AD$44)</f>
        <v/>
      </c>
      <c r="XM2" t="str">
        <f>IF('6'!$AD$45="","",'6'!$AD$45)</f>
        <v/>
      </c>
      <c r="XN2" t="str">
        <f>IF('6'!$AD$46="","",'6'!$AD$46)</f>
        <v/>
      </c>
      <c r="XO2" t="str">
        <f>IF('6'!$AD$47="","",'6'!$AD$47)</f>
        <v/>
      </c>
      <c r="XP2" t="str">
        <f>IF('6'!$AD$48="","",'6'!$AD$48)</f>
        <v/>
      </c>
      <c r="XQ2" t="str">
        <f>IF('6'!$AD$49="","",'6'!$AD$49)</f>
        <v/>
      </c>
      <c r="XR2" t="str">
        <f>IF('6'!$AD$50="","",'6'!$AD$50)</f>
        <v/>
      </c>
      <c r="XS2" t="str">
        <f>IF('6'!$AD$51="","",'6'!$AD$51)</f>
        <v/>
      </c>
      <c r="XT2" t="str">
        <f>IF('6'!$AD$52="","",'6'!$AD$52)</f>
        <v/>
      </c>
      <c r="XU2" t="str">
        <f>IF('6'!$AD$53="","",'6'!$AD$53)</f>
        <v/>
      </c>
      <c r="XV2" t="str">
        <f>IF('6'!$AD$54="","",'6'!$AD$54)</f>
        <v/>
      </c>
      <c r="XW2">
        <f>IF('6'!$AD$55="","",'6'!$AD$55)</f>
        <v>0</v>
      </c>
      <c r="XX2" t="str">
        <f>IF('6'!$O$59="","",'6'!$O$59)</f>
        <v/>
      </c>
      <c r="XY2" t="str">
        <f>IF('6'!$O$60="","",'6'!$O$60)</f>
        <v/>
      </c>
      <c r="XZ2" t="str">
        <f>IF('6'!$O$61="","",'6'!$O$61)</f>
        <v/>
      </c>
      <c r="YA2" t="str">
        <f>IF('6'!$O$62="","",'6'!$O$62)</f>
        <v/>
      </c>
      <c r="YB2" t="str">
        <f>IF('6'!$O$63="","",'6'!$O$63)</f>
        <v/>
      </c>
      <c r="YC2" t="str">
        <f>IF('6'!$O$64="","",'6'!$O$64)</f>
        <v/>
      </c>
      <c r="YD2" t="str">
        <f>IF('6'!$O$65="","",'6'!$O$65)</f>
        <v/>
      </c>
      <c r="YE2" t="str">
        <f>IF('6'!$O$66="","",'6'!$O$66)</f>
        <v/>
      </c>
      <c r="YF2" t="str">
        <f>IF('6'!$O$67="","",'6'!$O$67)</f>
        <v/>
      </c>
      <c r="YG2" t="str">
        <f>IF('6'!$O$68="","",'6'!$O$68)</f>
        <v/>
      </c>
      <c r="YH2" t="str">
        <f>IF('6'!$O$69="","",'6'!$O$69)</f>
        <v/>
      </c>
      <c r="YI2" t="str">
        <f>IF('6'!$O$70="","",'6'!$O$70)</f>
        <v/>
      </c>
      <c r="YJ2" t="str">
        <f>IF('6'!$O$71="","",'6'!$O$71)</f>
        <v/>
      </c>
      <c r="YK2">
        <f>IF('6'!$O$73="","",'6'!$O$73)</f>
        <v>0</v>
      </c>
      <c r="YL2" t="str">
        <f>IF('6'!$X$59="","",'6'!$X$59)</f>
        <v/>
      </c>
      <c r="YM2" t="str">
        <f>IF('6'!$X$60="","",'6'!$X$60)</f>
        <v/>
      </c>
      <c r="YN2" t="str">
        <f>IF('6'!$X$61="","",'6'!$X$61)</f>
        <v/>
      </c>
      <c r="YO2" t="str">
        <f>IF('6'!$X$62="","",'6'!$X$62)</f>
        <v/>
      </c>
      <c r="YP2" t="str">
        <f>IF('6'!$X$63="","",'6'!$X$63)</f>
        <v/>
      </c>
      <c r="YQ2" t="str">
        <f>IF('6'!$X$64="","",'6'!$X$64)</f>
        <v/>
      </c>
      <c r="YR2" t="str">
        <f>IF('6'!$X$65="","",'6'!$X$65)</f>
        <v/>
      </c>
      <c r="YS2" t="str">
        <f>IF('6'!$X$66="","",'6'!$X$66)</f>
        <v/>
      </c>
      <c r="YT2" t="str">
        <f>IF('6'!$X$67="","",'6'!$X$67)</f>
        <v/>
      </c>
      <c r="YU2" t="str">
        <f>IF('6'!$X$68="","",'6'!$X$68)</f>
        <v/>
      </c>
      <c r="YV2" t="str">
        <f>IF('6'!$X$69="","",'6'!$X$69)</f>
        <v/>
      </c>
      <c r="YW2" t="str">
        <f>IF('6'!$X$70="","",'6'!$X$70)</f>
        <v/>
      </c>
      <c r="YX2" t="str">
        <f>IF('6'!$X$71="","",'6'!$X$71)</f>
        <v/>
      </c>
      <c r="YY2" t="str">
        <f>IF('6'!$X$72="","",'6'!$X$72)</f>
        <v/>
      </c>
      <c r="YZ2">
        <f>IF('6'!$X$73="","",'6'!$X$73)</f>
        <v>0</v>
      </c>
      <c r="ZA2" t="str">
        <f>IF('7-8'!$AB$5="","",'7-8'!$AB$5)</f>
        <v/>
      </c>
      <c r="ZB2" t="str">
        <f>IF('7-8'!$AB$6="","",'7-8'!$AB$6)</f>
        <v/>
      </c>
      <c r="ZC2" t="str">
        <f>IF('7-8'!$AB$7="","",'7-8'!$AB$7)</f>
        <v/>
      </c>
      <c r="ZD2" t="str">
        <f>IF('7-8'!$AB$8="","",'7-8'!$AB$8)</f>
        <v/>
      </c>
      <c r="ZE2" t="str">
        <f>IF('7-8'!$AI$15="","",'7-8'!$AI$15)</f>
        <v/>
      </c>
      <c r="ZF2" t="str">
        <f>IF('7-8'!$AI$17="","",'7-8'!$AI$17)</f>
        <v/>
      </c>
      <c r="ZG2" t="str">
        <f>IF('7-8'!$AI$19="","",'7-8'!$AI$19)</f>
        <v/>
      </c>
      <c r="ZH2" t="str">
        <f>IF('7-8'!$AI$22="","",'7-8'!$AI$22)</f>
        <v/>
      </c>
      <c r="ZI2" t="str">
        <f>IF(ZI5="","",CHOOSE(ZI5,1,2,"なし"))</f>
        <v/>
      </c>
      <c r="ZJ2" t="str">
        <f>IF('7-8'!$AF$31="","",'7-8'!$AF$31)</f>
        <v/>
      </c>
      <c r="ZK2" t="str">
        <f>IF('7-8'!$AF$32="","",'7-8'!$AF$32)</f>
        <v/>
      </c>
      <c r="ZL2" t="str">
        <f>IF('7-8'!$AF$33="","",'7-8'!$AF$33)</f>
        <v/>
      </c>
      <c r="ZM2" t="str">
        <f>IF('7-8'!$AF$34="","",'7-8'!$AF$34)</f>
        <v/>
      </c>
      <c r="ZN2" t="str">
        <f>IF('7-8'!$AF$35="","",'7-8'!$AF$35)</f>
        <v/>
      </c>
      <c r="ZO2" t="str">
        <f>IF('7-8'!$AF$36="","",'7-8'!$AF$36)</f>
        <v/>
      </c>
      <c r="ZP2" t="str">
        <f>IF('7-8'!$AF$37="","",'7-8'!$AF$37)</f>
        <v/>
      </c>
      <c r="ZQ2" t="str">
        <f>IF('7-8'!$AF$38="","",'7-8'!$AF$38)</f>
        <v/>
      </c>
      <c r="ZR2" t="str">
        <f>IF(ZR5="","",CHOOSE(ZR5,1,2,"なし"))</f>
        <v/>
      </c>
      <c r="ZS2" t="str">
        <f>IF(ZS5="","",CHOOSE(ZS5,"200床以上","200床未満","病床数区分なし（地域一般のみ）"))</f>
        <v/>
      </c>
      <c r="ZT2" t="str">
        <f>IF('7-8'!$AJ$58="","",'7-8'!$AJ$58)</f>
        <v/>
      </c>
      <c r="ZU2" t="str">
        <f>IF('7-8'!$AJ$59="","",'7-8'!$AJ$59)</f>
        <v/>
      </c>
      <c r="ZV2" t="str">
        <f>IF('7-8'!$AJ$60="","",'7-8'!$AJ$60)</f>
        <v/>
      </c>
      <c r="ZW2" t="str">
        <f>IF('7-8'!$AJ$61="","",'7-8'!$AJ$61)</f>
        <v/>
      </c>
      <c r="ZX2" t="str">
        <f>IF('7-8'!$AJ$62="","",'7-8'!$AJ$62)</f>
        <v/>
      </c>
      <c r="ZY2" t="str">
        <f>IF('7-8'!$AJ$63="","",'7-8'!$AJ$63)</f>
        <v/>
      </c>
      <c r="ZZ2" t="str">
        <f>IF('7-8'!$AJ$64="","",'7-8'!$AJ$64)</f>
        <v/>
      </c>
      <c r="AAA2" t="str">
        <f>IF('7-8'!$AJ$65="","",'7-8'!$AJ$65)</f>
        <v/>
      </c>
      <c r="AAB2" t="str">
        <f>IF('7-8'!$AJ$66="","",'7-8'!$AJ$66)</f>
        <v/>
      </c>
      <c r="AAC2" t="str">
        <f>IF('7-8'!$AJ$67="","",'7-8'!$AJ$67)</f>
        <v/>
      </c>
      <c r="AAD2" t="str">
        <f>IF('7-8'!$AJ$68="","",'7-8'!$AJ$68)</f>
        <v/>
      </c>
      <c r="AAE2" t="str">
        <f>IF('7-8'!$AJ$69="","",'7-8'!$AJ$69)</f>
        <v/>
      </c>
      <c r="AAF2" t="str">
        <f>IF(AAF5="","",CHOOSE(AAF5,"移行済み","移行検討中","現行の急性期一般を維持","その他"))</f>
        <v/>
      </c>
      <c r="AAG2" t="str">
        <f t="shared" ref="AAG2:AAK2" si="69">IF(AAG5=TRUE,TRUE,"")</f>
        <v/>
      </c>
      <c r="AAH2" t="str">
        <f t="shared" si="69"/>
        <v/>
      </c>
      <c r="AAI2" t="str">
        <f t="shared" si="69"/>
        <v/>
      </c>
      <c r="AAJ2" t="str">
        <f t="shared" si="69"/>
        <v/>
      </c>
      <c r="AAK2" t="str">
        <f t="shared" si="69"/>
        <v/>
      </c>
      <c r="AAL2" t="str">
        <f t="shared" ref="AAL2:AAO2" si="70">IF(AAL5=TRUE,TRUE,"")</f>
        <v/>
      </c>
      <c r="AAM2" t="str">
        <f t="shared" si="70"/>
        <v/>
      </c>
      <c r="AAN2" t="str">
        <f t="shared" si="70"/>
        <v/>
      </c>
      <c r="AAO2" t="str">
        <f t="shared" si="70"/>
        <v/>
      </c>
      <c r="AAP2" t="str">
        <f t="shared" ref="AAP2" si="71">IF(AAP5=TRUE,TRUE,"")</f>
        <v/>
      </c>
      <c r="AAQ2" t="str">
        <f>IF(AAQ5="","",CHOOSE(AAQ5,"総合入院体制加算1","総合入院体制加算2","総合入院体制加算3","急性期充実体制加算1","急性期充実体制加算2","届出なし"))</f>
        <v/>
      </c>
      <c r="AAR2" t="str">
        <f>IF(AAR5="","",CHOOSE(AAR5,"急性期総合体制加算1","急性期総合体制加算2","急性期総合体制加算3","急性期総合体制加算4","急性期総合体制加算5","届出なし"))</f>
        <v/>
      </c>
      <c r="AAS2" t="str">
        <f t="shared" ref="AAS2:AAV2" si="72">IF(AAS5=TRUE,TRUE,"")</f>
        <v/>
      </c>
      <c r="AAT2" t="str">
        <f t="shared" si="72"/>
        <v/>
      </c>
      <c r="AAU2" t="str">
        <f t="shared" si="72"/>
        <v/>
      </c>
      <c r="AAV2" t="str">
        <f t="shared" si="72"/>
        <v/>
      </c>
      <c r="AAW2" t="str">
        <f t="shared" ref="AAW2" si="73">IF(AAW5=TRUE,TRUE,"")</f>
        <v/>
      </c>
      <c r="AAX2" t="str">
        <f>IF('7-8'!$AI$126="","",'7-8'!$AI$126)</f>
        <v/>
      </c>
      <c r="AAY2" t="str">
        <f>IF('7-8'!$AI$127="","",'7-8'!$AI$127)</f>
        <v/>
      </c>
      <c r="AAZ2" t="str">
        <f>IF('7-8'!$AI$128="","",'7-8'!$AI$128)</f>
        <v/>
      </c>
      <c r="ABA2" t="str">
        <f>IF('7-8'!$AI$129="","",'7-8'!$AI$129)</f>
        <v/>
      </c>
      <c r="ABB2" t="str">
        <f>IF(ABB5="","",CHOOSE(ABB5,"届出済み","届出の予定あり","届出を検討中","届出の予定なし"))</f>
        <v/>
      </c>
      <c r="ABC2" t="str">
        <f>IF('7-8'!$AF$131="","",'7-8'!$AF$131)</f>
        <v/>
      </c>
      <c r="ABD2" t="str">
        <f>IF('7-8'!$AJ$131="","",'7-8'!$AJ$131)</f>
        <v/>
      </c>
      <c r="ABE2" t="str">
        <f>IF(ABE5="","",CHOOSE(ABE5,"届出済み","届出の予定あり","届出を検討中","届出の予定なし"))</f>
        <v/>
      </c>
      <c r="ABF2" t="str">
        <f>IF('7-8'!$AF$136="","",'7-8'!$AF$136)</f>
        <v/>
      </c>
      <c r="ABG2" t="str">
        <f>IF('7-8'!$AJ$136="","",'7-8'!$AJ$136)</f>
        <v/>
      </c>
      <c r="ABH2" t="str">
        <f>IF('7-8'!$AC$140="","",'7-8'!$AC$140)</f>
        <v/>
      </c>
      <c r="ABI2" t="str">
        <f>IF('7-8'!$AC$141="","",'7-8'!$AC$141)</f>
        <v/>
      </c>
      <c r="ABJ2" t="str">
        <f t="shared" ref="ABJ2:ABS2" si="74">IF(ABJ5=TRUE,TRUE,"")</f>
        <v/>
      </c>
      <c r="ABK2" t="str">
        <f t="shared" si="74"/>
        <v/>
      </c>
      <c r="ABL2" t="str">
        <f t="shared" si="74"/>
        <v/>
      </c>
      <c r="ABM2" t="str">
        <f t="shared" si="74"/>
        <v/>
      </c>
      <c r="ABN2" t="str">
        <f t="shared" si="74"/>
        <v/>
      </c>
      <c r="ABO2" t="str">
        <f t="shared" si="74"/>
        <v/>
      </c>
      <c r="ABP2" t="str">
        <f t="shared" si="74"/>
        <v/>
      </c>
      <c r="ABQ2" t="str">
        <f t="shared" si="74"/>
        <v/>
      </c>
      <c r="ABR2" t="str">
        <f t="shared" si="74"/>
        <v/>
      </c>
      <c r="ABS2" t="str">
        <f t="shared" si="74"/>
        <v/>
      </c>
      <c r="ABT2" t="str">
        <f>IF(ABT5="","",CHOOSE(ABT5,"届出済み","届出の予定あり","届出を検討中","届出の予定なし"))</f>
        <v/>
      </c>
      <c r="ABU2" t="str">
        <f>IF('7-8'!$Y$160="","",'7-8'!$Y$160)</f>
        <v/>
      </c>
      <c r="ABV2" t="str">
        <f>IF('7-8'!$AC$160="","",'7-8'!$AC$160)</f>
        <v/>
      </c>
      <c r="ABW2" t="str">
        <f t="shared" ref="ABW2:ACI2" si="75">IF(ABW5=TRUE,TRUE,"")</f>
        <v/>
      </c>
      <c r="ABX2" t="str">
        <f t="shared" si="75"/>
        <v/>
      </c>
      <c r="ABY2" t="str">
        <f t="shared" si="75"/>
        <v/>
      </c>
      <c r="ABZ2" t="str">
        <f t="shared" si="75"/>
        <v/>
      </c>
      <c r="ACA2" t="str">
        <f t="shared" si="75"/>
        <v/>
      </c>
      <c r="ACB2" t="str">
        <f t="shared" si="75"/>
        <v/>
      </c>
      <c r="ACC2" t="str">
        <f t="shared" si="75"/>
        <v/>
      </c>
      <c r="ACD2" t="str">
        <f t="shared" si="75"/>
        <v/>
      </c>
      <c r="ACE2" t="str">
        <f t="shared" si="75"/>
        <v/>
      </c>
      <c r="ACF2" t="str">
        <f t="shared" si="75"/>
        <v/>
      </c>
      <c r="ACG2" t="str">
        <f t="shared" si="75"/>
        <v/>
      </c>
      <c r="ACH2" t="str">
        <f t="shared" si="75"/>
        <v/>
      </c>
      <c r="ACI2" t="str">
        <f t="shared" si="75"/>
        <v/>
      </c>
      <c r="ACJ2" t="str">
        <f>IF(ACJ5="","",CHOOSE(ACJ5,"増床","縮小","現状維持"))</f>
        <v/>
      </c>
      <c r="ACK2" t="str">
        <f>IF('7-8'!$AI$184="","",'7-8'!$AI$184)</f>
        <v/>
      </c>
      <c r="ACL2" t="str">
        <f>IF('7-8'!$AI$186="","",'7-8'!$AI$186)</f>
        <v/>
      </c>
      <c r="ACM2" t="str">
        <f>IF('7-8'!$AI$187="","",'7-8'!$AI$187)</f>
        <v/>
      </c>
      <c r="ACN2" t="str">
        <f>IF(ACN5="","",CHOOSE(ACN5,"有","無"))</f>
        <v/>
      </c>
      <c r="ACO2" t="str">
        <f t="shared" ref="ACO2:ACR2" si="76">IF(ACO5=TRUE,TRUE,"")</f>
        <v/>
      </c>
      <c r="ACP2" t="str">
        <f t="shared" si="76"/>
        <v/>
      </c>
      <c r="ACQ2" t="str">
        <f t="shared" si="76"/>
        <v/>
      </c>
      <c r="ACR2" t="str">
        <f t="shared" si="76"/>
        <v/>
      </c>
      <c r="ACS2" t="str">
        <f>IF('7-8'!$AG$198="","",'7-8'!$AG$198)</f>
        <v/>
      </c>
      <c r="ACT2" t="str">
        <f>IF('7-8'!$AG$199="","",'7-8'!$AG$199)</f>
        <v/>
      </c>
      <c r="ACU2" t="str">
        <f>IF(ACU5="","",CHOOSE(ACU5,"届出済み","届出の予定あり","届出を検討中","届出の予定なし"))</f>
        <v/>
      </c>
      <c r="ACV2" t="str">
        <f>IF('7-8'!$Y$209="","",'7-8'!$Y$209)</f>
        <v/>
      </c>
      <c r="ACW2" t="str">
        <f>IF('7-8'!$AC$209="","",'7-8'!$AC$209)</f>
        <v/>
      </c>
      <c r="ACX2" t="str">
        <f>IF('7-8'!$AC$212="","",'7-8'!$AC$212)</f>
        <v/>
      </c>
      <c r="ACY2" t="str">
        <f>IF(ACY5="","",CHOOSE(ACY5,"急性期病院A_10対1","急性期病院A_13対1","急性期病院A_15対1","急性期病院B_10対1","急性期病院B_13対1","急性期病院B_15対1","要件を満たせば届出の意向あり","届出の意向はない"))</f>
        <v/>
      </c>
      <c r="ACZ2" t="str">
        <f>IF(ACZ5="","",CHOOSE(ACZ5,"届出あり","届出の意向はない"))</f>
        <v/>
      </c>
      <c r="ADA2" t="str">
        <f t="shared" ref="ADA2:ADB2" si="77">IF(ADA5=TRUE,TRUE,"")</f>
        <v/>
      </c>
      <c r="ADB2" t="str">
        <f t="shared" si="77"/>
        <v/>
      </c>
      <c r="ADC2" t="str">
        <f>IF(ADC5="","",CHOOSE(ADC5,"80％以上","79％～50％","49％～20％","19％以下"))</f>
        <v/>
      </c>
      <c r="ADD2" t="str">
        <f>IF(ADD5="","",CHOOSE(ADD5,"届出あり","届出検討中","届出の意向はない"))</f>
        <v/>
      </c>
      <c r="ADE2" t="str">
        <f t="shared" ref="ADE2:ADG2" si="78">IF(ADE5=TRUE,TRUE,"")</f>
        <v/>
      </c>
      <c r="ADF2" t="str">
        <f t="shared" si="78"/>
        <v/>
      </c>
      <c r="ADG2" t="str">
        <f t="shared" si="78"/>
        <v/>
      </c>
      <c r="ADH2" t="str">
        <f>IF(ADH5="","",CHOOSE(ADH5,"届出あり","届出検討中","届出の意向はない"))</f>
        <v/>
      </c>
      <c r="ADI2" t="str">
        <f>IF(ADI5="","",CHOOSE(ADI5,"80％以上","79％～60％","59％～50％","49％～30％","29％～10％","9％以下"))</f>
        <v/>
      </c>
      <c r="ADJ2" t="str">
        <f t="shared" ref="ADJ2" si="79">IF(ADJ5="","",CHOOSE(ADJ5,"届出あり","届出検討中","届出の意向はない"))</f>
        <v/>
      </c>
      <c r="ADK2" t="str">
        <f t="shared" ref="ADK2:ADL2" si="80">IF(ADK5=TRUE,TRUE,"")</f>
        <v/>
      </c>
      <c r="ADL2" t="str">
        <f t="shared" si="80"/>
        <v/>
      </c>
      <c r="ADM2" t="str">
        <f>IF(ADM5="","",CHOOSE(ADM5,"体制を整備している","体制を整備していない","対象となる入院料を届出していない"))</f>
        <v/>
      </c>
      <c r="ADN2" t="str">
        <f t="shared" ref="ADN2:ADP2" si="81">IF(ADN5=TRUE,TRUE,"")</f>
        <v/>
      </c>
      <c r="ADO2" t="str">
        <f t="shared" si="81"/>
        <v/>
      </c>
      <c r="ADP2" t="str">
        <f t="shared" si="81"/>
        <v/>
      </c>
      <c r="ADQ2" t="str">
        <f t="shared" ref="ADQ2:ADS2" si="82">IF(ADQ5=TRUE,TRUE,"")</f>
        <v/>
      </c>
      <c r="ADR2" t="str">
        <f t="shared" si="82"/>
        <v/>
      </c>
      <c r="ADS2" t="str">
        <f t="shared" si="82"/>
        <v/>
      </c>
      <c r="ADT2" t="str">
        <f t="shared" ref="ADT2:ADU2" si="83">IF(ADT5=TRUE,TRUE,"")</f>
        <v/>
      </c>
      <c r="ADU2" t="str">
        <f t="shared" si="83"/>
        <v/>
      </c>
      <c r="ADV2" t="str">
        <f t="shared" ref="ADV2:ADW2" si="84">IF(ADV5=TRUE,TRUE,"")</f>
        <v/>
      </c>
      <c r="ADW2" t="str">
        <f t="shared" si="84"/>
        <v/>
      </c>
      <c r="ADX2" t="str">
        <f>IF('7-8'!$S$263="","",'7-8'!$S$263)</f>
        <v/>
      </c>
      <c r="ADY2" t="str">
        <f>IF(ADY5="","",CHOOSE(ADY5,"緩和なし（従来どおりの配置基準）","1人を1.2人として算入する緩和を適用","1人を1.3人として算入する緩和を適用"))</f>
        <v/>
      </c>
      <c r="ADZ2" t="str">
        <f t="shared" ref="ADZ2:AEF2" si="85">IF(ADZ5=TRUE,TRUE,"")</f>
        <v/>
      </c>
      <c r="AEA2" t="str">
        <f t="shared" si="85"/>
        <v/>
      </c>
      <c r="AEB2" t="str">
        <f t="shared" si="85"/>
        <v/>
      </c>
      <c r="AEC2" t="str">
        <f t="shared" si="85"/>
        <v/>
      </c>
      <c r="AED2" t="str">
        <f t="shared" si="85"/>
        <v/>
      </c>
      <c r="AEE2" t="str">
        <f t="shared" si="85"/>
        <v/>
      </c>
      <c r="AEF2" t="str">
        <f t="shared" si="85"/>
        <v/>
      </c>
      <c r="AEG2" t="str">
        <f t="shared" ref="AEG2" si="86">IF(AEG5=TRUE,TRUE,"")</f>
        <v/>
      </c>
      <c r="AEH2" t="str">
        <f>IF('7-8'!$S$277="","",'7-8'!$S$277)</f>
        <v/>
      </c>
      <c r="AEI2" t="str">
        <f>IF(AEI5="","",CHOOSE(AEI5,"2025年度以前から継続して届出","2026年度から新たに届出","届出なし"))</f>
        <v/>
      </c>
      <c r="AEJ2" t="str">
        <f>IF(AEJ5="","",CHOOSE(AEJ5,"有","無"))</f>
        <v/>
      </c>
      <c r="AEK2" t="str">
        <f>IF(AEK5="","",CHOOSE(AEK5,"上がった","下がった","変わらない"))</f>
        <v/>
      </c>
      <c r="AEL2" t="str">
        <f>IF('7-8'!$T$288="","",'7-8'!$T$288)</f>
        <v/>
      </c>
      <c r="AEM2" t="str">
        <f>IF('7-8'!$AB$289="","",'7-8'!$AB$289)</f>
        <v/>
      </c>
      <c r="AEN2" t="str">
        <f t="shared" ref="AEN2:AET2" si="87">IF(AEN5=TRUE,TRUE,"")</f>
        <v/>
      </c>
      <c r="AEO2" t="str">
        <f t="shared" si="87"/>
        <v/>
      </c>
      <c r="AEP2" t="str">
        <f t="shared" si="87"/>
        <v/>
      </c>
      <c r="AEQ2" t="str">
        <f t="shared" si="87"/>
        <v/>
      </c>
      <c r="AER2" t="str">
        <f t="shared" si="87"/>
        <v/>
      </c>
      <c r="AES2" t="str">
        <f t="shared" si="87"/>
        <v/>
      </c>
      <c r="AET2" t="str">
        <f t="shared" si="87"/>
        <v/>
      </c>
      <c r="AEU2" t="str">
        <f t="shared" ref="AEU2:AEW2" si="88">IF(AEU5=TRUE,TRUE,"")</f>
        <v/>
      </c>
      <c r="AEV2" t="str">
        <f t="shared" si="88"/>
        <v/>
      </c>
      <c r="AEW2" t="str">
        <f t="shared" si="88"/>
        <v/>
      </c>
      <c r="AEX2" t="str">
        <f>IF('7-8'!$AM$307="","",'7-8'!$AM$307)</f>
        <v/>
      </c>
      <c r="AEY2" t="str">
        <f t="shared" ref="AEY2:AEZ2" si="89">IF(AEY5=TRUE,TRUE,"")</f>
        <v/>
      </c>
      <c r="AEZ2" t="str">
        <f t="shared" si="89"/>
        <v/>
      </c>
      <c r="AFA2" t="str">
        <f>IF('7-8'!$AM$310="","",'7-8'!$AM$310)</f>
        <v/>
      </c>
      <c r="AFB2" t="str">
        <f>IF('7-8'!$AM$311="","",'7-8'!$AM$311)</f>
        <v/>
      </c>
      <c r="AFC2" t="str">
        <f>IF('7-8'!$AM$312="","",'7-8'!$AM$312)</f>
        <v/>
      </c>
      <c r="AFD2" t="str">
        <f t="shared" ref="AFD2:AFE2" si="90">IF(AFD5=TRUE,TRUE,"")</f>
        <v/>
      </c>
      <c r="AFE2" t="str">
        <f t="shared" si="90"/>
        <v/>
      </c>
      <c r="AFF2" t="str">
        <f>IF('7-8'!$AG$314="","",'7-8'!$AG$314)</f>
        <v/>
      </c>
      <c r="AFG2" t="str">
        <f>IF('7-8'!$AG$315="","",'7-8'!$AG$315)</f>
        <v/>
      </c>
      <c r="AFH2" t="str">
        <f>IF('7-8'!$AG$316="","",'7-8'!$AG$316)</f>
        <v/>
      </c>
      <c r="AFI2" t="str">
        <f>IF('7-8'!$AG$317="","",'7-8'!$AG$317)</f>
        <v/>
      </c>
      <c r="AFJ2" t="str">
        <f>IF('7-8'!$AG$318="","",'7-8'!$AG$318)</f>
        <v/>
      </c>
      <c r="AFK2" t="str">
        <f>IF('7-8'!$AG$319="","",'7-8'!$AG$319)</f>
        <v/>
      </c>
      <c r="AFL2" t="str">
        <f>IF('7-8'!$AG$320="","",'7-8'!$AG$320)</f>
        <v/>
      </c>
      <c r="AFM2" t="str">
        <f>IF('7-8'!$B$324="","",'7-8'!$B$324)</f>
        <v/>
      </c>
    </row>
    <row r="3" spans="1:845" x14ac:dyDescent="0.25">
      <c r="AEL3" s="160"/>
      <c r="AEM3" s="160"/>
    </row>
    <row r="4" spans="1:845" x14ac:dyDescent="0.25">
      <c r="AEL4" s="160"/>
      <c r="AEM4" s="160"/>
    </row>
    <row r="5" spans="1:845" x14ac:dyDescent="0.25">
      <c r="V5" s="134"/>
      <c r="W5" s="23"/>
      <c r="X5" s="23"/>
      <c r="Y5" s="23"/>
      <c r="Z5" s="23"/>
      <c r="AA5" s="23"/>
      <c r="AV5" s="23"/>
      <c r="AW5" s="23"/>
      <c r="BS5" s="23"/>
      <c r="BT5" s="23"/>
      <c r="CO5" s="23"/>
      <c r="CP5" s="23"/>
      <c r="CQ5" s="23"/>
      <c r="CR5" s="23"/>
      <c r="CS5" s="23"/>
      <c r="CU5" s="23"/>
      <c r="CV5" s="23"/>
      <c r="CW5" s="23"/>
      <c r="CY5" s="23"/>
      <c r="CZ5" s="23"/>
      <c r="DA5" s="23"/>
      <c r="DB5" s="23"/>
      <c r="DC5" s="23"/>
      <c r="DD5" s="23"/>
      <c r="DE5" s="23"/>
      <c r="DG5" s="23"/>
      <c r="DH5" s="23"/>
      <c r="DI5" s="23"/>
      <c r="DJ5" s="23"/>
      <c r="DL5" s="23"/>
      <c r="DM5" s="23"/>
      <c r="DN5" s="23"/>
      <c r="DP5" s="23"/>
      <c r="DQ5" s="23"/>
      <c r="DR5" s="23"/>
      <c r="DS5" s="23"/>
      <c r="DU5" s="23"/>
      <c r="DV5" s="23"/>
      <c r="DX5" s="23"/>
      <c r="DY5" s="23"/>
      <c r="EA5" s="23"/>
      <c r="EB5" s="23"/>
      <c r="ED5" s="23"/>
      <c r="EE5" s="23"/>
      <c r="EG5" s="23"/>
      <c r="EH5" s="23"/>
      <c r="EI5" s="23"/>
      <c r="EK5" s="23"/>
      <c r="EL5" s="23"/>
      <c r="EM5" s="23"/>
      <c r="EO5" s="23"/>
      <c r="EP5" s="23"/>
      <c r="ER5" s="23"/>
      <c r="ES5" s="23"/>
      <c r="EU5" s="23"/>
      <c r="EV5" s="23"/>
      <c r="EW5" s="23"/>
      <c r="EY5" s="23"/>
      <c r="EZ5" s="23"/>
      <c r="FA5" s="23"/>
      <c r="FC5" s="23"/>
      <c r="FD5" s="23"/>
      <c r="FF5" s="23"/>
      <c r="FG5" s="23"/>
      <c r="FI5" s="23"/>
      <c r="FJ5" s="23"/>
      <c r="FL5" s="23"/>
      <c r="FM5" s="23"/>
      <c r="FN5" s="23"/>
      <c r="FP5" s="23"/>
      <c r="FQ5" s="23"/>
      <c r="FS5" s="23"/>
      <c r="FT5" s="23"/>
      <c r="FV5" s="23"/>
      <c r="FW5" s="23"/>
      <c r="FY5" s="23"/>
      <c r="FZ5" s="23"/>
      <c r="GB5" s="23"/>
      <c r="GC5" s="23"/>
      <c r="GD5" s="23"/>
      <c r="GE5" s="23"/>
      <c r="GF5" s="23"/>
      <c r="GG5" s="23"/>
      <c r="GI5" s="23"/>
      <c r="GJ5" s="23"/>
      <c r="GK5" s="23"/>
      <c r="GL5" s="23"/>
      <c r="GM5" s="23"/>
      <c r="GN5" s="23"/>
      <c r="GP5" s="23"/>
      <c r="GQ5" s="23"/>
      <c r="GR5" s="23"/>
      <c r="GS5" s="23"/>
      <c r="GT5" s="23"/>
      <c r="GU5" s="23"/>
      <c r="GW5" s="23"/>
      <c r="GX5" s="23"/>
      <c r="GY5" s="23"/>
      <c r="GZ5" s="23"/>
      <c r="HA5" s="23"/>
      <c r="HB5" s="23"/>
      <c r="HD5" s="23"/>
      <c r="HE5" s="23"/>
      <c r="HF5" s="23"/>
      <c r="HG5" s="23"/>
      <c r="HH5" s="23"/>
      <c r="HI5" s="23"/>
      <c r="HK5" s="23"/>
      <c r="HL5" s="23"/>
      <c r="HM5" s="23"/>
      <c r="HN5" s="23"/>
      <c r="HO5" s="23"/>
      <c r="HP5" s="23"/>
      <c r="HR5" s="23"/>
      <c r="HS5" s="23"/>
      <c r="HU5" s="23"/>
      <c r="HV5" s="23"/>
      <c r="HX5" s="23"/>
      <c r="HY5" s="23"/>
      <c r="IA5" s="23"/>
      <c r="IB5" s="23"/>
      <c r="ID5" s="23"/>
      <c r="IE5" s="23"/>
      <c r="IF5" s="23"/>
      <c r="IG5" s="23"/>
      <c r="IH5" s="23"/>
      <c r="IJ5" s="23"/>
      <c r="IK5" s="23"/>
      <c r="IL5" s="23"/>
      <c r="IM5" s="23"/>
      <c r="IN5" s="23"/>
      <c r="IP5" s="23"/>
      <c r="IQ5" s="23"/>
      <c r="IR5" s="23"/>
      <c r="IS5" s="23"/>
      <c r="IT5" s="23"/>
      <c r="IV5" s="23"/>
      <c r="IW5" s="23"/>
      <c r="IX5" s="23"/>
      <c r="IY5" s="23"/>
      <c r="IZ5" s="23"/>
      <c r="JB5" s="23"/>
      <c r="JC5" s="23"/>
      <c r="JD5" s="23"/>
      <c r="JE5" s="23"/>
      <c r="JF5" s="23"/>
      <c r="JH5" s="23"/>
      <c r="JI5" s="23"/>
      <c r="JJ5" s="23"/>
      <c r="JK5" s="23"/>
      <c r="JL5" s="23"/>
      <c r="JN5" s="23"/>
      <c r="JO5" s="23"/>
      <c r="JP5" s="23"/>
      <c r="JQ5" s="23"/>
      <c r="JR5" s="23"/>
      <c r="JT5" s="23"/>
      <c r="JU5" s="23"/>
      <c r="JV5" s="23"/>
      <c r="JW5" s="23"/>
      <c r="JX5" s="23"/>
      <c r="JZ5" s="23"/>
      <c r="KA5" s="23"/>
      <c r="KB5" s="23"/>
      <c r="KD5" s="23"/>
      <c r="KE5" s="23"/>
      <c r="KF5" s="23"/>
      <c r="KH5" s="23"/>
      <c r="KI5" s="23"/>
      <c r="KJ5" s="23"/>
      <c r="KL5" s="23"/>
      <c r="KM5" s="23"/>
      <c r="KN5" s="23"/>
      <c r="KP5" s="23"/>
      <c r="KQ5" s="23"/>
      <c r="KS5" s="23"/>
      <c r="KT5" s="23"/>
      <c r="KV5" s="23"/>
      <c r="KW5" s="23"/>
      <c r="KX5" s="23"/>
      <c r="KZ5" s="23"/>
      <c r="LA5" s="23"/>
      <c r="LB5" s="23"/>
      <c r="LD5" s="23"/>
      <c r="LE5" s="23"/>
      <c r="LG5" s="23"/>
      <c r="LH5" s="23"/>
      <c r="LJ5" s="23"/>
      <c r="LK5" s="23"/>
      <c r="LM5" s="23"/>
      <c r="LN5" s="23"/>
      <c r="LP5" s="23"/>
      <c r="LQ5" s="23"/>
      <c r="LS5" s="23"/>
      <c r="LT5" s="23"/>
      <c r="LV5" s="23"/>
      <c r="LW5" s="23"/>
      <c r="LX5" s="23"/>
      <c r="LZ5" s="23"/>
      <c r="MA5" s="23"/>
      <c r="MB5" s="23"/>
      <c r="MD5" s="23"/>
      <c r="ME5" s="23"/>
      <c r="MF5" s="23"/>
      <c r="MH5" s="23"/>
      <c r="MI5" s="23"/>
      <c r="MJ5" s="23"/>
      <c r="ML5" s="23"/>
      <c r="MM5" s="23"/>
      <c r="MO5" s="23"/>
      <c r="MP5" s="23"/>
      <c r="MR5" s="23"/>
      <c r="MS5" s="23"/>
      <c r="MU5" s="23"/>
      <c r="MV5" s="23"/>
      <c r="MY5" s="23"/>
      <c r="MZ5" s="23"/>
      <c r="NA5" s="23"/>
      <c r="NB5" s="23"/>
      <c r="NC5" s="23"/>
      <c r="ND5" s="23"/>
      <c r="NE5" s="23"/>
      <c r="NF5" s="23"/>
      <c r="NG5" s="23"/>
      <c r="NH5" s="23"/>
      <c r="NI5" s="23"/>
      <c r="NJ5" s="23"/>
      <c r="NK5" s="23"/>
      <c r="VX5" s="134"/>
      <c r="WE5" s="134"/>
      <c r="ZI5" s="134"/>
      <c r="ZR5" s="134"/>
      <c r="ZS5" s="134"/>
      <c r="AAF5" s="134"/>
      <c r="AAG5" s="23"/>
      <c r="AAH5" s="23"/>
      <c r="AAI5" s="23"/>
      <c r="AAJ5" s="23"/>
      <c r="AAK5" s="23"/>
      <c r="AAL5" s="23"/>
      <c r="AAM5" s="23"/>
      <c r="AAN5" s="23"/>
      <c r="AAO5" s="23"/>
      <c r="AAP5" s="23"/>
      <c r="AAQ5" s="134"/>
      <c r="AAR5" s="134"/>
      <c r="AAS5" s="23"/>
      <c r="AAT5" s="23"/>
      <c r="AAU5" s="23"/>
      <c r="AAV5" s="23"/>
      <c r="AAW5" s="23"/>
      <c r="ABB5" s="134"/>
      <c r="ABE5" s="134"/>
      <c r="ABJ5" s="23"/>
      <c r="ABK5" s="23"/>
      <c r="ABL5" s="23"/>
      <c r="ABM5" s="23"/>
      <c r="ABN5" s="23"/>
      <c r="ABO5" s="23"/>
      <c r="ABP5" s="23"/>
      <c r="ABQ5" s="23"/>
      <c r="ABR5" s="23"/>
      <c r="ABS5" s="23"/>
      <c r="ABT5" s="134"/>
      <c r="ABW5" s="23"/>
      <c r="ABX5" s="23"/>
      <c r="ABY5" s="23"/>
      <c r="ABZ5" s="23"/>
      <c r="ACA5" s="23"/>
      <c r="ACB5" s="23"/>
      <c r="ACC5" s="23"/>
      <c r="ACD5" s="23"/>
      <c r="ACE5" s="23"/>
      <c r="ACF5" s="23"/>
      <c r="ACG5" s="23"/>
      <c r="ACH5" s="23"/>
      <c r="ACI5" s="23"/>
      <c r="ACJ5" s="134"/>
      <c r="ACN5" s="134"/>
      <c r="ACO5" s="23"/>
      <c r="ACP5" s="23"/>
      <c r="ACQ5" s="23"/>
      <c r="ACR5" s="23"/>
      <c r="ACU5" s="134"/>
      <c r="ACY5" s="134"/>
      <c r="ACZ5" s="134"/>
      <c r="ADA5" s="23"/>
      <c r="ADB5" s="23"/>
      <c r="ADC5" s="134"/>
      <c r="ADD5" s="134"/>
      <c r="ADE5" s="23"/>
      <c r="ADF5" s="23"/>
      <c r="ADG5" s="23"/>
      <c r="ADH5" s="134"/>
      <c r="ADI5" s="134"/>
      <c r="ADJ5" s="134"/>
      <c r="ADK5" s="23"/>
      <c r="ADL5" s="23"/>
      <c r="ADM5" s="134"/>
      <c r="ADN5" s="23"/>
      <c r="ADO5" s="23"/>
      <c r="ADP5" s="23"/>
      <c r="ADQ5" s="23"/>
      <c r="ADR5" s="23"/>
      <c r="ADS5" s="23"/>
      <c r="ADT5" s="23"/>
      <c r="ADU5" s="23"/>
      <c r="ADV5" s="23"/>
      <c r="ADW5" s="23"/>
      <c r="ADY5" s="134"/>
      <c r="ADZ5" s="23"/>
      <c r="AEA5" s="23"/>
      <c r="AEB5" s="23"/>
      <c r="AEC5" s="23"/>
      <c r="AED5" s="23"/>
      <c r="AEE5" s="23"/>
      <c r="AEF5" s="23"/>
      <c r="AEG5" s="23"/>
      <c r="AEI5" s="134"/>
      <c r="AEJ5" s="134"/>
      <c r="AEK5" s="134"/>
      <c r="AEL5" s="160"/>
      <c r="AEM5" s="160"/>
      <c r="AEN5" s="23"/>
      <c r="AEO5" s="23"/>
      <c r="AEP5" s="23"/>
      <c r="AEQ5" s="23"/>
      <c r="AER5" s="23"/>
      <c r="AES5" s="23"/>
      <c r="AET5" s="23"/>
      <c r="AEU5" s="23"/>
      <c r="AEV5" s="23"/>
      <c r="AEW5" s="23"/>
      <c r="AEY5" s="23"/>
      <c r="AEZ5" s="23"/>
      <c r="AFD5" s="23"/>
      <c r="AFE5" s="23"/>
    </row>
    <row r="6" spans="1:845" x14ac:dyDescent="0.25">
      <c r="AEI6" s="160"/>
      <c r="AEJ6" s="160"/>
      <c r="AEK6" s="160"/>
    </row>
    <row r="7" spans="1:845" x14ac:dyDescent="0.25">
      <c r="AEI7" s="160"/>
      <c r="AEJ7" s="160"/>
      <c r="AEK7" s="160"/>
    </row>
  </sheetData>
  <sheetProtection algorithmName="SHA-512" hashValue="WKvkaLn3YSA4QzHq/cKID1ikGtP1utQvKSgV59EaNEMy6sGA1tgTgvFkAwvRRd5XiTbEdcitKn9ax22joYI9NQ==" saltValue="kkcf7hZQQx171UJb6Rtbtg==" spinCount="100000" sheet="1" objects="1" scenarios="1"/>
  <phoneticPr fontId="1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表紙</vt:lpstr>
      <vt:lpstr>1-2</vt:lpstr>
      <vt:lpstr>3-5</vt:lpstr>
      <vt:lpstr>6</vt:lpstr>
      <vt:lpstr>7-8</vt:lpstr>
      <vt:lpstr>集計シート　※触らないでください。</vt:lpstr>
      <vt:lpstr>'1-2'!Print_Area</vt:lpstr>
      <vt:lpstr>'3-5'!Print_Area</vt:lpstr>
      <vt:lpstr>'6'!Print_Area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jha32</dc:creator>
  <cp:lastModifiedBy>大谷　基子</cp:lastModifiedBy>
  <cp:lastPrinted>2026-06-10T03:06:59Z</cp:lastPrinted>
  <dcterms:created xsi:type="dcterms:W3CDTF">2023-02-01T02:52:18Z</dcterms:created>
  <dcterms:modified xsi:type="dcterms:W3CDTF">2026-06-22T00:02:09Z</dcterms:modified>
</cp:coreProperties>
</file>